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CI\Rate Review\Health Insurer Market Survey\Enrollment Reports\PY2023\"/>
    </mc:Choice>
  </mc:AlternateContent>
  <xr:revisionPtr revIDLastSave="0" documentId="13_ncr:1_{9CF4790A-58B6-4CD7-BFA8-717381F22B18}" xr6:coauthVersionLast="47" xr6:coauthVersionMax="47" xr10:uidLastSave="{00000000-0000-0000-0000-000000000000}"/>
  <bookViews>
    <workbookView xWindow="-57720" yWindow="-120" windowWidth="29040" windowHeight="15720" xr2:uid="{00000000-000D-0000-FFFF-FFFF00000000}"/>
  </bookViews>
  <sheets>
    <sheet name="TR IND" sheetId="1" r:id="rId1"/>
    <sheet name="TR S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27" i="2" l="1"/>
  <c r="BZ27" i="2"/>
  <c r="BX27" i="2"/>
  <c r="BW27" i="2"/>
  <c r="BY27" i="2"/>
  <c r="BV27" i="2"/>
  <c r="CA21" i="1" l="1"/>
  <c r="BZ21" i="1"/>
  <c r="BY21" i="1"/>
  <c r="BX21" i="1"/>
  <c r="BW21" i="1"/>
  <c r="BV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3" i="1"/>
  <c r="CA29" i="2"/>
  <c r="BZ29" i="2"/>
  <c r="BY29" i="2"/>
  <c r="BX29" i="2"/>
  <c r="BW29" i="2"/>
  <c r="BV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S29" i="2"/>
  <c r="BR29" i="2"/>
  <c r="BQ29" i="2"/>
  <c r="BP29" i="2"/>
  <c r="BO29" i="2"/>
  <c r="BN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T3" i="2"/>
  <c r="BS21" i="1"/>
  <c r="BR21" i="1"/>
  <c r="BQ21" i="1"/>
  <c r="BP21" i="1"/>
  <c r="BO21" i="1"/>
  <c r="BN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3" i="1"/>
  <c r="BL21" i="2"/>
  <c r="BL22" i="2"/>
  <c r="BL23" i="2"/>
  <c r="BL24" i="2"/>
  <c r="BL25" i="2"/>
  <c r="BL12" i="2"/>
  <c r="BL13" i="2"/>
  <c r="BL5" i="2"/>
  <c r="BK29" i="2"/>
  <c r="BJ29" i="2"/>
  <c r="BI29" i="2"/>
  <c r="BH29" i="2"/>
  <c r="BG29" i="2"/>
  <c r="BF29" i="2"/>
  <c r="BL28" i="2"/>
  <c r="BL27" i="2"/>
  <c r="BL26" i="2"/>
  <c r="BL20" i="2"/>
  <c r="BL19" i="2"/>
  <c r="BL18" i="2"/>
  <c r="BL17" i="2"/>
  <c r="BL16" i="2"/>
  <c r="BL15" i="2"/>
  <c r="BL14" i="2"/>
  <c r="BL11" i="2"/>
  <c r="BL10" i="2"/>
  <c r="BL9" i="2"/>
  <c r="BL8" i="2"/>
  <c r="BL7" i="2"/>
  <c r="BL6" i="2"/>
  <c r="BL4" i="2"/>
  <c r="BL3" i="2"/>
  <c r="BK21" i="1"/>
  <c r="BJ21" i="1"/>
  <c r="BI21" i="1"/>
  <c r="BH21" i="1"/>
  <c r="BG21" i="1"/>
  <c r="BF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3" i="1"/>
  <c r="BC29" i="2"/>
  <c r="BB29" i="2"/>
  <c r="BA29" i="2"/>
  <c r="AZ29" i="2"/>
  <c r="AY29" i="2"/>
  <c r="AX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3" i="2"/>
  <c r="BC21" i="1"/>
  <c r="BB21" i="1"/>
  <c r="BA21" i="1"/>
  <c r="AZ21" i="1"/>
  <c r="AY21" i="1"/>
  <c r="AX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R21" i="1"/>
  <c r="J29" i="2"/>
  <c r="AV14" i="1"/>
  <c r="AU21" i="1"/>
  <c r="AT21" i="1"/>
  <c r="AS21" i="1"/>
  <c r="AR21" i="1"/>
  <c r="AQ21" i="1"/>
  <c r="AP21" i="1"/>
  <c r="AV20" i="1"/>
  <c r="AV19" i="1"/>
  <c r="AV15" i="1"/>
  <c r="AV18" i="1"/>
  <c r="AV17" i="1"/>
  <c r="AV16" i="1"/>
  <c r="AV13" i="1"/>
  <c r="AV12" i="1"/>
  <c r="AV11" i="1"/>
  <c r="AV10" i="1"/>
  <c r="AV9" i="1"/>
  <c r="AV8" i="1"/>
  <c r="AV7" i="1"/>
  <c r="AV6" i="1"/>
  <c r="AV5" i="1"/>
  <c r="AV4" i="1"/>
  <c r="AV3" i="1"/>
  <c r="AU29" i="2"/>
  <c r="AT29" i="2"/>
  <c r="AS29" i="2"/>
  <c r="AR29" i="2"/>
  <c r="AQ29" i="2"/>
  <c r="AP29" i="2"/>
  <c r="AV28" i="2"/>
  <c r="AV27" i="2"/>
  <c r="AV26" i="2"/>
  <c r="AV20" i="2"/>
  <c r="AV25" i="2"/>
  <c r="AV24" i="2"/>
  <c r="AV23" i="2"/>
  <c r="AV22" i="2"/>
  <c r="AV21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3" i="2"/>
  <c r="CB29" i="2" l="1"/>
  <c r="CB21" i="1"/>
  <c r="BD29" i="2"/>
  <c r="BT21" i="1"/>
  <c r="BT29" i="2"/>
  <c r="BL29" i="2"/>
  <c r="BL21" i="1"/>
  <c r="BD21" i="1"/>
  <c r="AV21" i="1"/>
  <c r="AV29" i="2"/>
  <c r="AM29" i="2" l="1"/>
  <c r="AJ29" i="2"/>
  <c r="AN27" i="2"/>
  <c r="AL29" i="2"/>
  <c r="AK29" i="2"/>
  <c r="AH29" i="2"/>
  <c r="AN28" i="2"/>
  <c r="AN26" i="2"/>
  <c r="AN20" i="2"/>
  <c r="AN25" i="2"/>
  <c r="AN24" i="2"/>
  <c r="AN23" i="2"/>
  <c r="AN22" i="2"/>
  <c r="AN21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M21" i="1"/>
  <c r="AL21" i="1"/>
  <c r="AK21" i="1"/>
  <c r="AJ21" i="1"/>
  <c r="AI21" i="1"/>
  <c r="AH21" i="1"/>
  <c r="AN20" i="1"/>
  <c r="AN19" i="1"/>
  <c r="AN15" i="1"/>
  <c r="AN18" i="1"/>
  <c r="AN17" i="1"/>
  <c r="AN16" i="1"/>
  <c r="AN14" i="1"/>
  <c r="AN13" i="1"/>
  <c r="AN12" i="1"/>
  <c r="AN11" i="1"/>
  <c r="AN10" i="1"/>
  <c r="AN9" i="1"/>
  <c r="AN8" i="1"/>
  <c r="AN7" i="1"/>
  <c r="AN6" i="1"/>
  <c r="AN5" i="1"/>
  <c r="AN4" i="1"/>
  <c r="AN3" i="1"/>
  <c r="AI29" i="2" l="1"/>
  <c r="AN29" i="2"/>
  <c r="AN21" i="1"/>
  <c r="AE29" i="2"/>
  <c r="AD29" i="2"/>
  <c r="AC29" i="2"/>
  <c r="AB29" i="2"/>
  <c r="AA29" i="2"/>
  <c r="Z29" i="2"/>
  <c r="AF28" i="2"/>
  <c r="AF27" i="2"/>
  <c r="AF26" i="2"/>
  <c r="AF20" i="2"/>
  <c r="AF25" i="2"/>
  <c r="AF24" i="2"/>
  <c r="AF23" i="2"/>
  <c r="AF22" i="2"/>
  <c r="AF21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E21" i="1"/>
  <c r="AD21" i="1"/>
  <c r="AC21" i="1"/>
  <c r="AB21" i="1"/>
  <c r="AA21" i="1"/>
  <c r="Z21" i="1"/>
  <c r="AF20" i="1"/>
  <c r="AF19" i="1"/>
  <c r="AF15" i="1"/>
  <c r="AF18" i="1"/>
  <c r="AF17" i="1"/>
  <c r="AF16" i="1"/>
  <c r="AF14" i="1"/>
  <c r="AF13" i="1"/>
  <c r="AF12" i="1"/>
  <c r="AF11" i="1"/>
  <c r="AF10" i="1"/>
  <c r="AF9" i="1"/>
  <c r="AF8" i="1"/>
  <c r="AF7" i="1"/>
  <c r="AF6" i="1"/>
  <c r="AF5" i="1"/>
  <c r="AF4" i="1"/>
  <c r="AF3" i="1"/>
  <c r="AF21" i="1" l="1"/>
  <c r="AF29" i="2"/>
  <c r="C21" i="1"/>
  <c r="D21" i="1"/>
  <c r="E21" i="1"/>
  <c r="F21" i="1"/>
  <c r="G21" i="1"/>
  <c r="J21" i="1"/>
  <c r="K21" i="1"/>
  <c r="L21" i="1"/>
  <c r="M21" i="1"/>
  <c r="N21" i="1"/>
  <c r="O21" i="1"/>
  <c r="S21" i="1"/>
  <c r="T21" i="1"/>
  <c r="U21" i="1"/>
  <c r="V21" i="1"/>
  <c r="W21" i="1"/>
  <c r="B21" i="1"/>
  <c r="X4" i="1"/>
  <c r="X5" i="1"/>
  <c r="X6" i="1"/>
  <c r="X7" i="1"/>
  <c r="X8" i="1"/>
  <c r="X9" i="1"/>
  <c r="X10" i="1"/>
  <c r="X11" i="1"/>
  <c r="X12" i="1"/>
  <c r="X13" i="1"/>
  <c r="X14" i="1"/>
  <c r="X16" i="1"/>
  <c r="X17" i="1"/>
  <c r="X18" i="1"/>
  <c r="X15" i="1"/>
  <c r="X19" i="1"/>
  <c r="X20" i="1"/>
  <c r="X3" i="1"/>
  <c r="P4" i="1"/>
  <c r="P5" i="1"/>
  <c r="P6" i="1"/>
  <c r="P7" i="1"/>
  <c r="P8" i="1"/>
  <c r="P9" i="1"/>
  <c r="P10" i="1"/>
  <c r="P11" i="1"/>
  <c r="P12" i="1"/>
  <c r="P13" i="1"/>
  <c r="P14" i="1"/>
  <c r="P16" i="1"/>
  <c r="P17" i="1"/>
  <c r="P18" i="1"/>
  <c r="P15" i="1"/>
  <c r="P19" i="1"/>
  <c r="P20" i="1"/>
  <c r="P3" i="1"/>
  <c r="H4" i="1"/>
  <c r="H5" i="1"/>
  <c r="H6" i="1"/>
  <c r="H7" i="1"/>
  <c r="H8" i="1"/>
  <c r="H9" i="1"/>
  <c r="H10" i="1"/>
  <c r="H11" i="1"/>
  <c r="H12" i="1"/>
  <c r="H13" i="1"/>
  <c r="H14" i="1"/>
  <c r="H16" i="1"/>
  <c r="H17" i="1"/>
  <c r="H18" i="1"/>
  <c r="H15" i="1"/>
  <c r="H19" i="1"/>
  <c r="H20" i="1"/>
  <c r="H3" i="1"/>
  <c r="S29" i="2"/>
  <c r="T29" i="2"/>
  <c r="U29" i="2"/>
  <c r="V29" i="2"/>
  <c r="W29" i="2"/>
  <c r="X14" i="2"/>
  <c r="X15" i="2"/>
  <c r="X16" i="2"/>
  <c r="X17" i="2"/>
  <c r="X18" i="2"/>
  <c r="X19" i="2"/>
  <c r="X21" i="2"/>
  <c r="X22" i="2"/>
  <c r="X23" i="2"/>
  <c r="X24" i="2"/>
  <c r="X25" i="2"/>
  <c r="X20" i="2"/>
  <c r="X26" i="2"/>
  <c r="X27" i="2"/>
  <c r="X28" i="2"/>
  <c r="X4" i="2"/>
  <c r="X5" i="2"/>
  <c r="X6" i="2"/>
  <c r="X7" i="2"/>
  <c r="X8" i="2"/>
  <c r="X9" i="2"/>
  <c r="X10" i="2"/>
  <c r="X11" i="2"/>
  <c r="X12" i="2"/>
  <c r="X13" i="2"/>
  <c r="X3" i="2"/>
  <c r="R29" i="2"/>
  <c r="K29" i="2"/>
  <c r="L29" i="2"/>
  <c r="M29" i="2"/>
  <c r="N29" i="2"/>
  <c r="O29" i="2"/>
  <c r="C29" i="2"/>
  <c r="D29" i="2"/>
  <c r="E29" i="2"/>
  <c r="F29" i="2"/>
  <c r="G29" i="2"/>
  <c r="B29" i="2"/>
  <c r="P24" i="2"/>
  <c r="P25" i="2"/>
  <c r="P20" i="2"/>
  <c r="P26" i="2"/>
  <c r="P27" i="2"/>
  <c r="P28" i="2"/>
  <c r="P10" i="2"/>
  <c r="P11" i="2"/>
  <c r="P12" i="2"/>
  <c r="P13" i="2"/>
  <c r="P14" i="2"/>
  <c r="P15" i="2"/>
  <c r="P16" i="2"/>
  <c r="P17" i="2"/>
  <c r="P18" i="2"/>
  <c r="P19" i="2"/>
  <c r="P21" i="2"/>
  <c r="P22" i="2"/>
  <c r="P23" i="2"/>
  <c r="P4" i="2"/>
  <c r="P5" i="2"/>
  <c r="P6" i="2"/>
  <c r="P7" i="2"/>
  <c r="P8" i="2"/>
  <c r="P9" i="2"/>
  <c r="P3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0" i="2"/>
  <c r="H26" i="2"/>
  <c r="H27" i="2"/>
  <c r="H28" i="2"/>
  <c r="P21" i="1" l="1"/>
  <c r="X21" i="1"/>
  <c r="H21" i="1"/>
  <c r="P29" i="2"/>
  <c r="X29" i="2"/>
  <c r="H29" i="2"/>
</calcChain>
</file>

<file path=xl/sharedStrings.xml><?xml version="1.0" encoding="utf-8"?>
<sst xmlns="http://schemas.openxmlformats.org/spreadsheetml/2006/main" count="210" uniqueCount="50">
  <si>
    <t>Blue Cross Blue Shield of Wisconsin</t>
  </si>
  <si>
    <t>Compcare Health Services Insurance Corporation</t>
  </si>
  <si>
    <t>Dean Health Plan, Inc.</t>
  </si>
  <si>
    <t>Golden Rule Insurance Company</t>
  </si>
  <si>
    <t>Group Health Cooperative of South Central Wisconsin</t>
  </si>
  <si>
    <t>Health Tradition Health Plan</t>
  </si>
  <si>
    <t>HealthPartners Insurance Company</t>
  </si>
  <si>
    <t>Humana Insurance Company</t>
  </si>
  <si>
    <t>John Alden Life Insurance Company</t>
  </si>
  <si>
    <t>Medica Insurance Company</t>
  </si>
  <si>
    <t>MercyCare HMO, Inc.</t>
  </si>
  <si>
    <t>Mid-West National Life Insurance Company of Tennessee</t>
  </si>
  <si>
    <t>Network Health Plan</t>
  </si>
  <si>
    <t>Pekin Life Insurance Company</t>
  </si>
  <si>
    <t>Security Health Plan of Wisconsin, Inc.</t>
  </si>
  <si>
    <t>Time Insurance Company</t>
  </si>
  <si>
    <t>UnitedHealthcare Life Insurance Company</t>
  </si>
  <si>
    <t>Wisconsin Physicians Service Insurance Corporation</t>
  </si>
  <si>
    <t>WPS Health Plan, Inc.</t>
  </si>
  <si>
    <t>TOTAL</t>
  </si>
  <si>
    <t>All Savers Insurance Company</t>
  </si>
  <si>
    <t>Federated Mutual Insurance Company</t>
  </si>
  <si>
    <t>Group Health Cooperative of Eau Claire</t>
  </si>
  <si>
    <t>Humana Wisconsin Health Organization Insurance Corporation</t>
  </si>
  <si>
    <t>Medical Associates Clinic Health Plan of Wisconsin, The</t>
  </si>
  <si>
    <t>UnitedHealthcare Insurance Company</t>
  </si>
  <si>
    <t>UnitedHealthcare of Wisconsin, Inc.</t>
  </si>
  <si>
    <t>US Health and Life Insurance Company</t>
  </si>
  <si>
    <t>Milwaukee</t>
  </si>
  <si>
    <t>Northeastern</t>
  </si>
  <si>
    <t>Northern</t>
  </si>
  <si>
    <t>Southeastern</t>
  </si>
  <si>
    <t>Southern</t>
  </si>
  <si>
    <t>Western</t>
  </si>
  <si>
    <t>Company Name</t>
  </si>
  <si>
    <t>Number of WI Covered Lives as of 12/31/2014</t>
  </si>
  <si>
    <t>Statewide</t>
  </si>
  <si>
    <t>Number of WI Covered Lives as of 12/31/2015</t>
  </si>
  <si>
    <t>Number of WI Covered Lives as of 12/31/2016</t>
  </si>
  <si>
    <t>Transitional Small Group Market</t>
  </si>
  <si>
    <t>Number of WI Covered Lives as of 12/31/2017</t>
  </si>
  <si>
    <t>Number of WI Covered Lives as of 12/31/2018</t>
  </si>
  <si>
    <t>Quartz Health Benefit Plans Corporation</t>
  </si>
  <si>
    <t>Quartz Health Insurance Corporation</t>
  </si>
  <si>
    <t>Number of WI Covered Lives as of 12/31/2019</t>
  </si>
  <si>
    <t>Transitional Individual Market</t>
  </si>
  <si>
    <t>Number of WI Covered Lives as of 12/31/2020</t>
  </si>
  <si>
    <t>Number of WI Covered Lives as of 12/31/2021</t>
  </si>
  <si>
    <t>Number of WI Covered Lives as of 12/31/2022</t>
  </si>
  <si>
    <t>Number of WI Covered Lives as of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</si>
</sst>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FE86"/>
        <bgColor indexed="64"/>
      </patternFill>
    </fill>
    <fill>
      <patternFill patternType="solid">
        <fgColor rgb="FFC5A695"/>
        <bgColor indexed="64"/>
      </patternFill>
    </fill>
    <fill>
      <patternFill patternType="solid">
        <fgColor rgb="FF92B9D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8" fillId="0" borderId="0" xfId="0" applyFont="1"/>
    <xf numFmtId="0" fontId="19" fillId="0" borderId="0" xfId="0" applyFont="1"/>
    <xf numFmtId="3" fontId="20" fillId="0" borderId="10" xfId="0" applyNumberFormat="1" applyFont="1" applyBorder="1"/>
    <xf numFmtId="0" fontId="18" fillId="33" borderId="10" xfId="0" applyFont="1" applyFill="1" applyBorder="1"/>
    <xf numFmtId="3" fontId="19" fillId="33" borderId="10" xfId="0" applyNumberFormat="1" applyFont="1" applyFill="1" applyBorder="1"/>
    <xf numFmtId="3" fontId="18" fillId="33" borderId="10" xfId="0" applyNumberFormat="1" applyFont="1" applyFill="1" applyBorder="1"/>
    <xf numFmtId="0" fontId="18" fillId="34" borderId="10" xfId="0" applyFont="1" applyFill="1" applyBorder="1"/>
    <xf numFmtId="3" fontId="19" fillId="34" borderId="10" xfId="0" applyNumberFormat="1" applyFont="1" applyFill="1" applyBorder="1"/>
    <xf numFmtId="3" fontId="18" fillId="34" borderId="10" xfId="0" applyNumberFormat="1" applyFont="1" applyFill="1" applyBorder="1"/>
    <xf numFmtId="0" fontId="18" fillId="35" borderId="10" xfId="0" applyFont="1" applyFill="1" applyBorder="1"/>
    <xf numFmtId="3" fontId="19" fillId="35" borderId="10" xfId="0" applyNumberFormat="1" applyFont="1" applyFill="1" applyBorder="1"/>
    <xf numFmtId="3" fontId="18" fillId="35" borderId="10" xfId="0" applyNumberFormat="1" applyFont="1" applyFill="1" applyBorder="1"/>
    <xf numFmtId="0" fontId="18" fillId="36" borderId="10" xfId="0" applyFont="1" applyFill="1" applyBorder="1"/>
    <xf numFmtId="3" fontId="19" fillId="36" borderId="10" xfId="0" applyNumberFormat="1" applyFont="1" applyFill="1" applyBorder="1"/>
    <xf numFmtId="3" fontId="18" fillId="36" borderId="10" xfId="0" applyNumberFormat="1" applyFont="1" applyFill="1" applyBorder="1"/>
    <xf numFmtId="0" fontId="18" fillId="37" borderId="10" xfId="0" applyFont="1" applyFill="1" applyBorder="1"/>
    <xf numFmtId="3" fontId="19" fillId="37" borderId="10" xfId="0" applyNumberFormat="1" applyFont="1" applyFill="1" applyBorder="1"/>
    <xf numFmtId="3" fontId="18" fillId="37" borderId="10" xfId="0" applyNumberFormat="1" applyFont="1" applyFill="1" applyBorder="1"/>
    <xf numFmtId="0" fontId="18" fillId="38" borderId="10" xfId="0" applyFont="1" applyFill="1" applyBorder="1"/>
    <xf numFmtId="3" fontId="19" fillId="38" borderId="10" xfId="0" applyNumberFormat="1" applyFont="1" applyFill="1" applyBorder="1"/>
    <xf numFmtId="3" fontId="18" fillId="38" borderId="10" xfId="0" applyNumberFormat="1" applyFont="1" applyFill="1" applyBorder="1"/>
    <xf numFmtId="0" fontId="21" fillId="0" borderId="10" xfId="0" applyFont="1" applyBorder="1"/>
    <xf numFmtId="3" fontId="21" fillId="0" borderId="10" xfId="0" applyNumberFormat="1" applyFont="1" applyBorder="1"/>
    <xf numFmtId="3" fontId="18" fillId="0" borderId="10" xfId="0" applyNumberFormat="1" applyFont="1" applyBorder="1"/>
    <xf numFmtId="0" fontId="19" fillId="38" borderId="10" xfId="0" applyFont="1" applyFill="1" applyBorder="1"/>
    <xf numFmtId="0" fontId="19" fillId="33" borderId="10" xfId="0" applyFont="1" applyFill="1" applyBorder="1"/>
    <xf numFmtId="0" fontId="19" fillId="37" borderId="10" xfId="0" applyFont="1" applyFill="1" applyBorder="1"/>
    <xf numFmtId="0" fontId="19" fillId="36" borderId="10" xfId="0" applyFont="1" applyFill="1" applyBorder="1"/>
    <xf numFmtId="0" fontId="19" fillId="35" borderId="10" xfId="0" applyFont="1" applyFill="1" applyBorder="1"/>
    <xf numFmtId="0" fontId="19" fillId="34" borderId="10" xfId="0" applyFont="1" applyFill="1" applyBorder="1"/>
    <xf numFmtId="0" fontId="21" fillId="0" borderId="14" xfId="0" applyFont="1" applyBorder="1"/>
    <xf numFmtId="3" fontId="20" fillId="0" borderId="14" xfId="0" applyNumberFormat="1" applyFont="1" applyBorder="1"/>
    <xf numFmtId="3" fontId="21" fillId="0" borderId="14" xfId="0" applyNumberFormat="1" applyFont="1" applyBorder="1"/>
    <xf numFmtId="0" fontId="18" fillId="34" borderId="15" xfId="0" applyFont="1" applyFill="1" applyBorder="1"/>
    <xf numFmtId="3" fontId="19" fillId="34" borderId="15" xfId="0" applyNumberFormat="1" applyFont="1" applyFill="1" applyBorder="1"/>
    <xf numFmtId="3" fontId="18" fillId="34" borderId="15" xfId="0" applyNumberFormat="1" applyFont="1" applyFill="1" applyBorder="1"/>
    <xf numFmtId="0" fontId="18" fillId="0" borderId="11" xfId="0" applyFont="1" applyBorder="1" applyAlignment="1">
      <alignment horizontal="center"/>
    </xf>
    <xf numFmtId="0" fontId="21" fillId="39" borderId="0" xfId="0" applyFont="1" applyFill="1"/>
    <xf numFmtId="3" fontId="20" fillId="39" borderId="0" xfId="0" applyNumberFormat="1" applyFont="1" applyFill="1"/>
    <xf numFmtId="3" fontId="21" fillId="39" borderId="0" xfId="0" applyNumberFormat="1" applyFont="1" applyFill="1"/>
    <xf numFmtId="0" fontId="21" fillId="39" borderId="11" xfId="0" applyFont="1" applyFill="1" applyBorder="1"/>
    <xf numFmtId="3" fontId="20" fillId="39" borderId="12" xfId="0" applyNumberFormat="1" applyFont="1" applyFill="1" applyBorder="1"/>
    <xf numFmtId="3" fontId="21" fillId="39" borderId="12" xfId="0" applyNumberFormat="1" applyFont="1" applyFill="1" applyBorder="1"/>
    <xf numFmtId="3" fontId="21" fillId="39" borderId="13" xfId="0" applyNumberFormat="1" applyFont="1" applyFill="1" applyBorder="1"/>
    <xf numFmtId="3" fontId="20" fillId="40" borderId="10" xfId="0" applyNumberFormat="1" applyFont="1" applyFill="1" applyBorder="1"/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2DE82"/>
      <color rgb="FFFF8585"/>
      <color rgb="FFFFFE86"/>
      <color rgb="FFC5A695"/>
      <color rgb="FF92B9DA"/>
      <color rgb="FFC5B29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1"/>
  <sheetViews>
    <sheetView tabSelected="1" zoomScale="81" zoomScaleNormal="81" workbookViewId="0">
      <pane xSplit="1" topLeftCell="BE1" activePane="topRight" state="frozen"/>
      <selection pane="topRight" activeCell="A7" sqref="A7:XFD7"/>
    </sheetView>
  </sheetViews>
  <sheetFormatPr defaultRowHeight="15" x14ac:dyDescent="0.25"/>
  <cols>
    <col min="1" max="1" width="55.28515625" bestFit="1" customWidth="1"/>
    <col min="2" max="2" width="11.28515625" bestFit="1" customWidth="1"/>
    <col min="3" max="3" width="13.5703125" bestFit="1" customWidth="1"/>
    <col min="4" max="4" width="9.5703125" bestFit="1" customWidth="1"/>
    <col min="5" max="5" width="13.5703125" bestFit="1" customWidth="1"/>
    <col min="6" max="6" width="9.5703125" bestFit="1" customWidth="1"/>
    <col min="7" max="7" width="8.85546875" bestFit="1" customWidth="1"/>
    <col min="8" max="8" width="10.28515625" bestFit="1" customWidth="1"/>
    <col min="9" max="9" width="4.7109375" customWidth="1"/>
    <col min="10" max="10" width="11.28515625" bestFit="1" customWidth="1"/>
    <col min="11" max="11" width="13.5703125" bestFit="1" customWidth="1"/>
    <col min="12" max="12" width="9.5703125" bestFit="1" customWidth="1"/>
    <col min="13" max="13" width="13.5703125" bestFit="1" customWidth="1"/>
    <col min="14" max="14" width="9.5703125" bestFit="1" customWidth="1"/>
    <col min="15" max="15" width="8.85546875" bestFit="1" customWidth="1"/>
    <col min="16" max="16" width="10.28515625" bestFit="1" customWidth="1"/>
    <col min="17" max="17" width="4.7109375" customWidth="1"/>
    <col min="18" max="18" width="11.28515625" bestFit="1" customWidth="1"/>
    <col min="19" max="19" width="13.5703125" bestFit="1" customWidth="1"/>
    <col min="20" max="20" width="9.5703125" bestFit="1" customWidth="1"/>
    <col min="21" max="21" width="13.5703125" bestFit="1" customWidth="1"/>
    <col min="22" max="22" width="9.5703125" bestFit="1" customWidth="1"/>
    <col min="23" max="23" width="8.85546875" bestFit="1" customWidth="1"/>
    <col min="24" max="24" width="10.28515625" bestFit="1" customWidth="1"/>
    <col min="25" max="25" width="4.7109375" customWidth="1"/>
    <col min="26" max="26" width="11.28515625" bestFit="1" customWidth="1"/>
    <col min="27" max="27" width="13.5703125" bestFit="1" customWidth="1"/>
    <col min="28" max="28" width="9.5703125" bestFit="1" customWidth="1"/>
    <col min="29" max="29" width="13.5703125" bestFit="1" customWidth="1"/>
    <col min="30" max="30" width="9.5703125" bestFit="1" customWidth="1"/>
    <col min="31" max="31" width="8.85546875" bestFit="1" customWidth="1"/>
    <col min="32" max="32" width="10.28515625" bestFit="1" customWidth="1"/>
    <col min="33" max="33" width="4.7109375" customWidth="1"/>
    <col min="34" max="34" width="11.28515625" bestFit="1" customWidth="1"/>
    <col min="35" max="35" width="13.5703125" bestFit="1" customWidth="1"/>
    <col min="36" max="36" width="9.5703125" bestFit="1" customWidth="1"/>
    <col min="37" max="37" width="13.5703125" bestFit="1" customWidth="1"/>
    <col min="38" max="38" width="9.5703125" bestFit="1" customWidth="1"/>
    <col min="40" max="40" width="11.140625" bestFit="1" customWidth="1"/>
    <col min="41" max="41" width="4.7109375" customWidth="1"/>
    <col min="42" max="42" width="11.28515625" bestFit="1" customWidth="1"/>
    <col min="43" max="43" width="13.5703125" bestFit="1" customWidth="1"/>
    <col min="44" max="44" width="9.5703125" bestFit="1" customWidth="1"/>
    <col min="45" max="45" width="13.5703125" bestFit="1" customWidth="1"/>
    <col min="46" max="46" width="9.5703125" bestFit="1" customWidth="1"/>
    <col min="48" max="48" width="11.140625" bestFit="1" customWidth="1"/>
    <col min="49" max="49" width="4.7109375" customWidth="1"/>
    <col min="50" max="50" width="11.28515625" bestFit="1" customWidth="1"/>
    <col min="51" max="51" width="13.5703125" bestFit="1" customWidth="1"/>
    <col min="52" max="52" width="9.5703125" bestFit="1" customWidth="1"/>
    <col min="53" max="53" width="13.5703125" bestFit="1" customWidth="1"/>
    <col min="54" max="54" width="9.5703125" bestFit="1" customWidth="1"/>
    <col min="56" max="56" width="11.140625" bestFit="1" customWidth="1"/>
    <col min="57" max="57" width="4.28515625" customWidth="1"/>
    <col min="58" max="58" width="11.28515625" bestFit="1" customWidth="1"/>
    <col min="59" max="59" width="13.7109375" bestFit="1" customWidth="1"/>
    <col min="60" max="60" width="9.7109375" bestFit="1" customWidth="1"/>
    <col min="61" max="61" width="13.7109375" bestFit="1" customWidth="1"/>
    <col min="62" max="62" width="9.7109375" bestFit="1" customWidth="1"/>
    <col min="64" max="64" width="11.140625" bestFit="1" customWidth="1"/>
    <col min="65" max="65" width="4.5703125" customWidth="1"/>
    <col min="66" max="71" width="12.5703125" customWidth="1"/>
    <col min="72" max="72" width="12.42578125" customWidth="1"/>
    <col min="73" max="73" width="4.5703125" customWidth="1"/>
    <col min="74" max="74" width="11.7109375" bestFit="1" customWidth="1"/>
    <col min="75" max="75" width="12.42578125" customWidth="1"/>
    <col min="76" max="76" width="12.5703125" customWidth="1"/>
    <col min="77" max="80" width="12.42578125" customWidth="1"/>
  </cols>
  <sheetData>
    <row r="1" spans="1:80" ht="15.75" x14ac:dyDescent="0.25">
      <c r="A1" s="15" t="s">
        <v>45</v>
      </c>
      <c r="B1" s="48" t="s">
        <v>35</v>
      </c>
      <c r="C1" s="48"/>
      <c r="D1" s="48"/>
      <c r="E1" s="48"/>
      <c r="F1" s="48"/>
      <c r="G1" s="48"/>
      <c r="H1" s="48"/>
      <c r="I1" s="39"/>
      <c r="J1" s="48" t="s">
        <v>37</v>
      </c>
      <c r="K1" s="48"/>
      <c r="L1" s="48"/>
      <c r="M1" s="48"/>
      <c r="N1" s="48"/>
      <c r="O1" s="48"/>
      <c r="P1" s="48"/>
      <c r="Q1" s="39"/>
      <c r="R1" s="48" t="s">
        <v>38</v>
      </c>
      <c r="S1" s="48"/>
      <c r="T1" s="48"/>
      <c r="U1" s="48"/>
      <c r="V1" s="48"/>
      <c r="W1" s="48"/>
      <c r="X1" s="48"/>
      <c r="Y1" s="39"/>
      <c r="Z1" s="48" t="s">
        <v>40</v>
      </c>
      <c r="AA1" s="48"/>
      <c r="AB1" s="48"/>
      <c r="AC1" s="48"/>
      <c r="AD1" s="48"/>
      <c r="AE1" s="48"/>
      <c r="AF1" s="48"/>
      <c r="AG1" s="39"/>
      <c r="AH1" s="48" t="s">
        <v>41</v>
      </c>
      <c r="AI1" s="48"/>
      <c r="AJ1" s="48"/>
      <c r="AK1" s="48"/>
      <c r="AL1" s="48"/>
      <c r="AM1" s="48"/>
      <c r="AN1" s="48"/>
      <c r="AO1" s="39"/>
      <c r="AP1" s="48" t="s">
        <v>44</v>
      </c>
      <c r="AQ1" s="48"/>
      <c r="AR1" s="48"/>
      <c r="AS1" s="48"/>
      <c r="AT1" s="48"/>
      <c r="AU1" s="48"/>
      <c r="AV1" s="48"/>
      <c r="AW1" s="39"/>
      <c r="AX1" s="48" t="s">
        <v>46</v>
      </c>
      <c r="AY1" s="48"/>
      <c r="AZ1" s="48"/>
      <c r="BA1" s="48"/>
      <c r="BB1" s="48"/>
      <c r="BC1" s="48"/>
      <c r="BD1" s="48"/>
      <c r="BE1" s="39"/>
      <c r="BF1" s="48" t="s">
        <v>47</v>
      </c>
      <c r="BG1" s="48"/>
      <c r="BH1" s="48"/>
      <c r="BI1" s="48"/>
      <c r="BJ1" s="48"/>
      <c r="BK1" s="48"/>
      <c r="BL1" s="48"/>
      <c r="BM1" s="39"/>
      <c r="BN1" s="48" t="s">
        <v>48</v>
      </c>
      <c r="BO1" s="48"/>
      <c r="BP1" s="48"/>
      <c r="BQ1" s="48"/>
      <c r="BR1" s="48"/>
      <c r="BS1" s="48"/>
      <c r="BT1" s="48"/>
      <c r="BU1" s="39"/>
      <c r="BV1" s="48" t="s">
        <v>49</v>
      </c>
      <c r="BW1" s="48"/>
      <c r="BX1" s="48"/>
      <c r="BY1" s="48"/>
      <c r="BZ1" s="48"/>
      <c r="CA1" s="48"/>
      <c r="CB1" s="48"/>
    </row>
    <row r="2" spans="1:80" ht="15.75" x14ac:dyDescent="0.25">
      <c r="A2" s="1" t="s">
        <v>34</v>
      </c>
      <c r="B2" s="9" t="s">
        <v>28</v>
      </c>
      <c r="C2" s="12" t="s">
        <v>29</v>
      </c>
      <c r="D2" s="15" t="s">
        <v>30</v>
      </c>
      <c r="E2" s="18" t="s">
        <v>31</v>
      </c>
      <c r="F2" s="6" t="s">
        <v>32</v>
      </c>
      <c r="G2" s="21" t="s">
        <v>33</v>
      </c>
      <c r="H2" s="24" t="s">
        <v>36</v>
      </c>
      <c r="I2" s="40"/>
      <c r="J2" s="9" t="s">
        <v>28</v>
      </c>
      <c r="K2" s="12" t="s">
        <v>29</v>
      </c>
      <c r="L2" s="15" t="s">
        <v>30</v>
      </c>
      <c r="M2" s="18" t="s">
        <v>31</v>
      </c>
      <c r="N2" s="6" t="s">
        <v>32</v>
      </c>
      <c r="O2" s="21" t="s">
        <v>33</v>
      </c>
      <c r="P2" s="24" t="s">
        <v>36</v>
      </c>
      <c r="Q2" s="40"/>
      <c r="R2" s="9" t="s">
        <v>28</v>
      </c>
      <c r="S2" s="12" t="s">
        <v>29</v>
      </c>
      <c r="T2" s="15" t="s">
        <v>30</v>
      </c>
      <c r="U2" s="18" t="s">
        <v>31</v>
      </c>
      <c r="V2" s="6" t="s">
        <v>32</v>
      </c>
      <c r="W2" s="21" t="s">
        <v>33</v>
      </c>
      <c r="X2" s="24" t="s">
        <v>36</v>
      </c>
      <c r="Y2" s="40"/>
      <c r="Z2" s="9" t="s">
        <v>28</v>
      </c>
      <c r="AA2" s="12" t="s">
        <v>29</v>
      </c>
      <c r="AB2" s="15" t="s">
        <v>30</v>
      </c>
      <c r="AC2" s="18" t="s">
        <v>31</v>
      </c>
      <c r="AD2" s="6" t="s">
        <v>32</v>
      </c>
      <c r="AE2" s="21" t="s">
        <v>33</v>
      </c>
      <c r="AF2" s="24" t="s">
        <v>36</v>
      </c>
      <c r="AG2" s="40"/>
      <c r="AH2" s="9" t="s">
        <v>28</v>
      </c>
      <c r="AI2" s="12" t="s">
        <v>29</v>
      </c>
      <c r="AJ2" s="15" t="s">
        <v>30</v>
      </c>
      <c r="AK2" s="18" t="s">
        <v>31</v>
      </c>
      <c r="AL2" s="6" t="s">
        <v>32</v>
      </c>
      <c r="AM2" s="21" t="s">
        <v>33</v>
      </c>
      <c r="AN2" s="33" t="s">
        <v>36</v>
      </c>
      <c r="AO2" s="40"/>
      <c r="AP2" s="36" t="s">
        <v>28</v>
      </c>
      <c r="AQ2" s="12" t="s">
        <v>29</v>
      </c>
      <c r="AR2" s="15" t="s">
        <v>30</v>
      </c>
      <c r="AS2" s="18" t="s">
        <v>31</v>
      </c>
      <c r="AT2" s="6" t="s">
        <v>32</v>
      </c>
      <c r="AU2" s="21" t="s">
        <v>33</v>
      </c>
      <c r="AV2" s="24" t="s">
        <v>36</v>
      </c>
      <c r="AW2" s="40"/>
      <c r="AX2" s="36" t="s">
        <v>28</v>
      </c>
      <c r="AY2" s="12" t="s">
        <v>29</v>
      </c>
      <c r="AZ2" s="15" t="s">
        <v>30</v>
      </c>
      <c r="BA2" s="18" t="s">
        <v>31</v>
      </c>
      <c r="BB2" s="6" t="s">
        <v>32</v>
      </c>
      <c r="BC2" s="21" t="s">
        <v>33</v>
      </c>
      <c r="BD2" s="24" t="s">
        <v>36</v>
      </c>
      <c r="BE2" s="40"/>
      <c r="BF2" s="36" t="s">
        <v>28</v>
      </c>
      <c r="BG2" s="12" t="s">
        <v>29</v>
      </c>
      <c r="BH2" s="15" t="s">
        <v>30</v>
      </c>
      <c r="BI2" s="18" t="s">
        <v>31</v>
      </c>
      <c r="BJ2" s="6" t="s">
        <v>32</v>
      </c>
      <c r="BK2" s="21" t="s">
        <v>33</v>
      </c>
      <c r="BL2" s="24" t="s">
        <v>36</v>
      </c>
      <c r="BM2" s="40"/>
      <c r="BN2" s="36" t="s">
        <v>28</v>
      </c>
      <c r="BO2" s="12" t="s">
        <v>29</v>
      </c>
      <c r="BP2" s="15" t="s">
        <v>30</v>
      </c>
      <c r="BQ2" s="18" t="s">
        <v>31</v>
      </c>
      <c r="BR2" s="6" t="s">
        <v>32</v>
      </c>
      <c r="BS2" s="21" t="s">
        <v>33</v>
      </c>
      <c r="BT2" s="24" t="s">
        <v>36</v>
      </c>
      <c r="BU2" s="40"/>
      <c r="BV2" s="36" t="s">
        <v>28</v>
      </c>
      <c r="BW2" s="12" t="s">
        <v>29</v>
      </c>
      <c r="BX2" s="15" t="s">
        <v>30</v>
      </c>
      <c r="BY2" s="18" t="s">
        <v>31</v>
      </c>
      <c r="BZ2" s="6" t="s">
        <v>32</v>
      </c>
      <c r="CA2" s="21" t="s">
        <v>33</v>
      </c>
      <c r="CB2" s="24" t="s">
        <v>36</v>
      </c>
    </row>
    <row r="3" spans="1:80" ht="15.75" x14ac:dyDescent="0.25">
      <c r="A3" s="2" t="s">
        <v>0</v>
      </c>
      <c r="B3" s="10">
        <v>96</v>
      </c>
      <c r="C3" s="13">
        <v>345</v>
      </c>
      <c r="D3" s="16">
        <v>198</v>
      </c>
      <c r="E3" s="19">
        <v>241</v>
      </c>
      <c r="F3" s="7">
        <v>299</v>
      </c>
      <c r="G3" s="22">
        <v>211</v>
      </c>
      <c r="H3" s="5">
        <f>SUM(B3:G3)</f>
        <v>1390</v>
      </c>
      <c r="I3" s="41"/>
      <c r="J3" s="10">
        <v>50</v>
      </c>
      <c r="K3" s="13">
        <v>220</v>
      </c>
      <c r="L3" s="16">
        <v>117</v>
      </c>
      <c r="M3" s="19">
        <v>148</v>
      </c>
      <c r="N3" s="7">
        <v>172</v>
      </c>
      <c r="O3" s="22">
        <v>152</v>
      </c>
      <c r="P3" s="5">
        <f>SUM(J3:O3)</f>
        <v>859</v>
      </c>
      <c r="Q3" s="41"/>
      <c r="R3" s="10">
        <v>28</v>
      </c>
      <c r="S3" s="13">
        <v>156</v>
      </c>
      <c r="T3" s="16">
        <v>96</v>
      </c>
      <c r="U3" s="19">
        <v>112</v>
      </c>
      <c r="V3" s="7">
        <v>112</v>
      </c>
      <c r="W3" s="22">
        <v>105</v>
      </c>
      <c r="X3" s="5">
        <f>SUM(R3:W3)</f>
        <v>609</v>
      </c>
      <c r="Y3" s="41"/>
      <c r="Z3" s="10">
        <v>20</v>
      </c>
      <c r="AA3" s="13">
        <v>123</v>
      </c>
      <c r="AB3" s="16">
        <v>76</v>
      </c>
      <c r="AC3" s="19">
        <v>90</v>
      </c>
      <c r="AD3" s="7">
        <v>82</v>
      </c>
      <c r="AE3" s="22">
        <v>83</v>
      </c>
      <c r="AF3" s="5">
        <f>SUM(Z3:AE3)</f>
        <v>474</v>
      </c>
      <c r="AG3" s="41"/>
      <c r="AH3" s="10">
        <v>18</v>
      </c>
      <c r="AI3" s="13">
        <v>99</v>
      </c>
      <c r="AJ3" s="16">
        <v>70</v>
      </c>
      <c r="AK3" s="19">
        <v>66</v>
      </c>
      <c r="AL3" s="7">
        <v>71</v>
      </c>
      <c r="AM3" s="22">
        <v>62</v>
      </c>
      <c r="AN3" s="34">
        <f>SUM(AH3:AM3)</f>
        <v>386</v>
      </c>
      <c r="AO3" s="41"/>
      <c r="AP3" s="37">
        <v>11</v>
      </c>
      <c r="AQ3" s="13">
        <v>77</v>
      </c>
      <c r="AR3" s="16">
        <v>60</v>
      </c>
      <c r="AS3" s="19">
        <v>60</v>
      </c>
      <c r="AT3" s="7">
        <v>57</v>
      </c>
      <c r="AU3" s="22">
        <v>52</v>
      </c>
      <c r="AV3" s="5">
        <f>SUM(AP3:AU3)</f>
        <v>317</v>
      </c>
      <c r="AW3" s="41"/>
      <c r="AX3" s="37">
        <v>9</v>
      </c>
      <c r="AY3" s="13">
        <v>71</v>
      </c>
      <c r="AZ3" s="16">
        <v>53</v>
      </c>
      <c r="BA3" s="19">
        <v>48</v>
      </c>
      <c r="BB3" s="7">
        <v>48</v>
      </c>
      <c r="BC3" s="22">
        <v>41</v>
      </c>
      <c r="BD3" s="5">
        <f>SUM(AX3:BC3)</f>
        <v>270</v>
      </c>
      <c r="BE3" s="41"/>
      <c r="BF3" s="37">
        <v>7</v>
      </c>
      <c r="BG3" s="13">
        <v>61</v>
      </c>
      <c r="BH3" s="16">
        <v>49</v>
      </c>
      <c r="BI3" s="19">
        <v>41</v>
      </c>
      <c r="BJ3" s="7">
        <v>43</v>
      </c>
      <c r="BK3" s="22">
        <v>33</v>
      </c>
      <c r="BL3" s="5">
        <f>SUM(BF3:BK3)</f>
        <v>234</v>
      </c>
      <c r="BM3" s="41"/>
      <c r="BN3" s="37"/>
      <c r="BO3" s="13"/>
      <c r="BP3" s="16"/>
      <c r="BQ3" s="19"/>
      <c r="BR3" s="7"/>
      <c r="BS3" s="22"/>
      <c r="BT3" s="5">
        <f>SUM(BN3:BS3)</f>
        <v>0</v>
      </c>
      <c r="BU3" s="41"/>
      <c r="BV3" s="37"/>
      <c r="BW3" s="13"/>
      <c r="BX3" s="16"/>
      <c r="BY3" s="19"/>
      <c r="BZ3" s="7"/>
      <c r="CA3" s="22"/>
      <c r="CB3" s="5">
        <f>SUM(BV3:CA3)</f>
        <v>0</v>
      </c>
    </row>
    <row r="4" spans="1:80" ht="15.75" x14ac:dyDescent="0.25">
      <c r="A4" s="2" t="s">
        <v>1</v>
      </c>
      <c r="B4" s="10">
        <v>797</v>
      </c>
      <c r="C4" s="13">
        <v>1339</v>
      </c>
      <c r="D4" s="16">
        <v>549</v>
      </c>
      <c r="E4" s="19">
        <v>1836</v>
      </c>
      <c r="F4" s="7">
        <v>890</v>
      </c>
      <c r="G4" s="22">
        <v>816</v>
      </c>
      <c r="H4" s="5">
        <f t="shared" ref="H4:H20" si="0">SUM(B4:G4)</f>
        <v>6227</v>
      </c>
      <c r="I4" s="41"/>
      <c r="J4" s="10">
        <v>473</v>
      </c>
      <c r="K4" s="13">
        <v>795</v>
      </c>
      <c r="L4" s="16">
        <v>383</v>
      </c>
      <c r="M4" s="19">
        <v>1231</v>
      </c>
      <c r="N4" s="7">
        <v>531</v>
      </c>
      <c r="O4" s="22">
        <v>522</v>
      </c>
      <c r="P4" s="5">
        <f t="shared" ref="P4:P20" si="1">SUM(J4:O4)</f>
        <v>3935</v>
      </c>
      <c r="Q4" s="41"/>
      <c r="R4" s="10">
        <v>342</v>
      </c>
      <c r="S4" s="13">
        <v>598</v>
      </c>
      <c r="T4" s="16">
        <v>295</v>
      </c>
      <c r="U4" s="19">
        <v>955</v>
      </c>
      <c r="V4" s="7">
        <v>362</v>
      </c>
      <c r="W4" s="22">
        <v>407</v>
      </c>
      <c r="X4" s="5">
        <f t="shared" ref="X4:X20" si="2">SUM(R4:W4)</f>
        <v>2959</v>
      </c>
      <c r="Y4" s="41"/>
      <c r="Z4" s="10">
        <v>290</v>
      </c>
      <c r="AA4" s="13">
        <v>467</v>
      </c>
      <c r="AB4" s="16">
        <v>221</v>
      </c>
      <c r="AC4" s="19">
        <v>798</v>
      </c>
      <c r="AD4" s="7">
        <v>289</v>
      </c>
      <c r="AE4" s="22">
        <v>308</v>
      </c>
      <c r="AF4" s="5">
        <f t="shared" ref="AF4:AF20" si="3">SUM(Z4:AE4)</f>
        <v>2373</v>
      </c>
      <c r="AG4" s="41"/>
      <c r="AH4" s="10">
        <v>255</v>
      </c>
      <c r="AI4" s="13">
        <v>382</v>
      </c>
      <c r="AJ4" s="16">
        <v>195</v>
      </c>
      <c r="AK4" s="19">
        <v>636</v>
      </c>
      <c r="AL4" s="7">
        <v>243</v>
      </c>
      <c r="AM4" s="22">
        <v>262</v>
      </c>
      <c r="AN4" s="34">
        <f t="shared" ref="AN4:AN20" si="4">SUM(AH4:AM4)</f>
        <v>1973</v>
      </c>
      <c r="AO4" s="41"/>
      <c r="AP4" s="37">
        <v>222</v>
      </c>
      <c r="AQ4" s="13">
        <v>326</v>
      </c>
      <c r="AR4" s="16">
        <v>158</v>
      </c>
      <c r="AS4" s="19">
        <v>532</v>
      </c>
      <c r="AT4" s="7">
        <v>206</v>
      </c>
      <c r="AU4" s="22">
        <v>218</v>
      </c>
      <c r="AV4" s="5">
        <f t="shared" ref="AV4:AV20" si="5">SUM(AP4:AU4)</f>
        <v>1662</v>
      </c>
      <c r="AW4" s="41"/>
      <c r="AX4" s="37">
        <v>190</v>
      </c>
      <c r="AY4" s="13">
        <v>254</v>
      </c>
      <c r="AZ4" s="16">
        <v>120</v>
      </c>
      <c r="BA4" s="19">
        <v>462</v>
      </c>
      <c r="BB4" s="7">
        <v>173</v>
      </c>
      <c r="BC4" s="22">
        <v>172</v>
      </c>
      <c r="BD4" s="5">
        <f t="shared" ref="BD4:BD14" si="6">SUM(AX4:BC4)</f>
        <v>1371</v>
      </c>
      <c r="BE4" s="41"/>
      <c r="BF4" s="37">
        <v>159</v>
      </c>
      <c r="BG4" s="13">
        <v>197</v>
      </c>
      <c r="BH4" s="16">
        <v>96</v>
      </c>
      <c r="BI4" s="19">
        <v>379</v>
      </c>
      <c r="BJ4" s="7">
        <v>137</v>
      </c>
      <c r="BK4" s="22">
        <v>144</v>
      </c>
      <c r="BL4" s="5">
        <f t="shared" ref="BL4:BL14" si="7">SUM(BF4:BK4)</f>
        <v>1112</v>
      </c>
      <c r="BM4" s="41"/>
      <c r="BN4" s="37"/>
      <c r="BO4" s="13"/>
      <c r="BP4" s="16"/>
      <c r="BQ4" s="19"/>
      <c r="BR4" s="7"/>
      <c r="BS4" s="22"/>
      <c r="BT4" s="5">
        <f t="shared" ref="BT4:BT14" si="8">SUM(BN4:BS4)</f>
        <v>0</v>
      </c>
      <c r="BU4" s="41"/>
      <c r="BV4" s="37"/>
      <c r="BW4" s="13"/>
      <c r="BX4" s="16"/>
      <c r="BY4" s="19"/>
      <c r="BZ4" s="7"/>
      <c r="CA4" s="22"/>
      <c r="CB4" s="5">
        <f t="shared" ref="CB4:CB14" si="9">SUM(BV4:CA4)</f>
        <v>0</v>
      </c>
    </row>
    <row r="5" spans="1:80" ht="15.75" x14ac:dyDescent="0.25">
      <c r="A5" s="2" t="s">
        <v>2</v>
      </c>
      <c r="B5" s="10">
        <v>0</v>
      </c>
      <c r="C5" s="13">
        <v>2670</v>
      </c>
      <c r="D5" s="16">
        <v>6</v>
      </c>
      <c r="E5" s="19">
        <v>492</v>
      </c>
      <c r="F5" s="7">
        <v>14321</v>
      </c>
      <c r="G5" s="22">
        <v>8</v>
      </c>
      <c r="H5" s="5">
        <f t="shared" si="0"/>
        <v>17497</v>
      </c>
      <c r="I5" s="41"/>
      <c r="J5" s="10">
        <v>0</v>
      </c>
      <c r="K5" s="13">
        <v>2111</v>
      </c>
      <c r="L5" s="16">
        <v>4</v>
      </c>
      <c r="M5" s="19">
        <v>355</v>
      </c>
      <c r="N5" s="7">
        <v>11008</v>
      </c>
      <c r="O5" s="22">
        <v>7</v>
      </c>
      <c r="P5" s="5">
        <f t="shared" si="1"/>
        <v>13485</v>
      </c>
      <c r="Q5" s="41"/>
      <c r="R5" s="10">
        <v>0</v>
      </c>
      <c r="S5" s="13">
        <v>1091</v>
      </c>
      <c r="T5" s="16">
        <v>0</v>
      </c>
      <c r="U5" s="19">
        <v>229</v>
      </c>
      <c r="V5" s="7">
        <v>7892</v>
      </c>
      <c r="W5" s="22">
        <v>3</v>
      </c>
      <c r="X5" s="5">
        <f t="shared" si="2"/>
        <v>9215</v>
      </c>
      <c r="Y5" s="41"/>
      <c r="Z5" s="10">
        <v>0</v>
      </c>
      <c r="AA5" s="13">
        <v>564</v>
      </c>
      <c r="AB5" s="16">
        <v>0</v>
      </c>
      <c r="AC5" s="19">
        <v>179</v>
      </c>
      <c r="AD5" s="7">
        <v>5938</v>
      </c>
      <c r="AE5" s="22">
        <v>3</v>
      </c>
      <c r="AF5" s="5">
        <f t="shared" si="3"/>
        <v>6684</v>
      </c>
      <c r="AG5" s="41"/>
      <c r="AH5" s="10">
        <v>0</v>
      </c>
      <c r="AI5" s="13">
        <v>428</v>
      </c>
      <c r="AJ5" s="16">
        <v>0</v>
      </c>
      <c r="AK5" s="19">
        <v>138</v>
      </c>
      <c r="AL5" s="7">
        <v>4664</v>
      </c>
      <c r="AM5" s="22">
        <v>0</v>
      </c>
      <c r="AN5" s="34">
        <f t="shared" si="4"/>
        <v>5230</v>
      </c>
      <c r="AO5" s="41"/>
      <c r="AP5" s="37">
        <v>0</v>
      </c>
      <c r="AQ5" s="13">
        <v>342</v>
      </c>
      <c r="AR5" s="16">
        <v>0</v>
      </c>
      <c r="AS5" s="19">
        <v>122</v>
      </c>
      <c r="AT5" s="7">
        <v>3741</v>
      </c>
      <c r="AU5" s="22">
        <v>0</v>
      </c>
      <c r="AV5" s="5">
        <f t="shared" si="5"/>
        <v>4205</v>
      </c>
      <c r="AW5" s="41"/>
      <c r="AX5" s="37">
        <v>0</v>
      </c>
      <c r="AY5" s="13">
        <v>300</v>
      </c>
      <c r="AZ5" s="16">
        <v>0</v>
      </c>
      <c r="BA5" s="19">
        <v>102</v>
      </c>
      <c r="BB5" s="7">
        <v>3137</v>
      </c>
      <c r="BC5" s="22">
        <v>0</v>
      </c>
      <c r="BD5" s="5">
        <f t="shared" si="6"/>
        <v>3539</v>
      </c>
      <c r="BE5" s="41"/>
      <c r="BF5" s="37">
        <v>0</v>
      </c>
      <c r="BG5" s="13">
        <v>245</v>
      </c>
      <c r="BH5" s="16">
        <v>0</v>
      </c>
      <c r="BI5" s="19">
        <v>90</v>
      </c>
      <c r="BJ5" s="7">
        <v>2671</v>
      </c>
      <c r="BK5" s="22">
        <v>0</v>
      </c>
      <c r="BL5" s="5">
        <f t="shared" si="7"/>
        <v>3006</v>
      </c>
      <c r="BM5" s="41"/>
      <c r="BN5" s="37">
        <v>0</v>
      </c>
      <c r="BO5" s="13">
        <v>218</v>
      </c>
      <c r="BP5" s="16">
        <v>0</v>
      </c>
      <c r="BQ5" s="19">
        <v>70</v>
      </c>
      <c r="BR5" s="7">
        <v>2290</v>
      </c>
      <c r="BS5" s="22">
        <v>0</v>
      </c>
      <c r="BT5" s="5">
        <f t="shared" si="8"/>
        <v>2578</v>
      </c>
      <c r="BU5" s="41"/>
      <c r="BV5" s="37">
        <v>0</v>
      </c>
      <c r="BW5" s="13">
        <v>172</v>
      </c>
      <c r="BX5" s="16">
        <v>0</v>
      </c>
      <c r="BY5" s="19">
        <v>63</v>
      </c>
      <c r="BZ5" s="7">
        <v>1972</v>
      </c>
      <c r="CA5" s="22">
        <v>0</v>
      </c>
      <c r="CB5" s="5">
        <f t="shared" si="9"/>
        <v>2207</v>
      </c>
    </row>
    <row r="6" spans="1:80" ht="15.75" x14ac:dyDescent="0.25">
      <c r="A6" s="2" t="s">
        <v>3</v>
      </c>
      <c r="B6" s="10">
        <v>3017</v>
      </c>
      <c r="C6" s="13">
        <v>4174</v>
      </c>
      <c r="D6" s="16">
        <v>1497</v>
      </c>
      <c r="E6" s="19">
        <v>7309</v>
      </c>
      <c r="F6" s="7">
        <v>1810</v>
      </c>
      <c r="G6" s="22">
        <v>1127</v>
      </c>
      <c r="H6" s="5">
        <f t="shared" si="0"/>
        <v>18934</v>
      </c>
      <c r="I6" s="41"/>
      <c r="J6" s="10">
        <v>2143</v>
      </c>
      <c r="K6" s="13">
        <v>2988</v>
      </c>
      <c r="L6" s="16">
        <v>1088</v>
      </c>
      <c r="M6" s="19">
        <v>5462</v>
      </c>
      <c r="N6" s="7">
        <v>1318</v>
      </c>
      <c r="O6" s="22">
        <v>842</v>
      </c>
      <c r="P6" s="5">
        <f t="shared" si="1"/>
        <v>13841</v>
      </c>
      <c r="Q6" s="41"/>
      <c r="R6" s="10">
        <v>1621</v>
      </c>
      <c r="S6" s="13">
        <v>2294</v>
      </c>
      <c r="T6" s="16">
        <v>855</v>
      </c>
      <c r="U6" s="19">
        <v>4319</v>
      </c>
      <c r="V6" s="7">
        <v>1032</v>
      </c>
      <c r="W6" s="22">
        <v>635</v>
      </c>
      <c r="X6" s="5">
        <f t="shared" si="2"/>
        <v>10756</v>
      </c>
      <c r="Y6" s="41"/>
      <c r="Z6" s="10">
        <v>1241</v>
      </c>
      <c r="AA6" s="13">
        <v>1845</v>
      </c>
      <c r="AB6" s="16">
        <v>719</v>
      </c>
      <c r="AC6" s="19">
        <v>3517</v>
      </c>
      <c r="AD6" s="7">
        <v>835</v>
      </c>
      <c r="AE6" s="22">
        <v>498</v>
      </c>
      <c r="AF6" s="5">
        <f t="shared" si="3"/>
        <v>8655</v>
      </c>
      <c r="AG6" s="41"/>
      <c r="AH6" s="10">
        <v>975</v>
      </c>
      <c r="AI6" s="13">
        <v>1476</v>
      </c>
      <c r="AJ6" s="16">
        <v>557</v>
      </c>
      <c r="AK6" s="19">
        <v>2993</v>
      </c>
      <c r="AL6" s="7">
        <v>647</v>
      </c>
      <c r="AM6" s="22">
        <v>422</v>
      </c>
      <c r="AN6" s="34">
        <f t="shared" si="4"/>
        <v>7070</v>
      </c>
      <c r="AO6" s="41"/>
      <c r="AP6" s="37">
        <v>766</v>
      </c>
      <c r="AQ6" s="13">
        <v>1159</v>
      </c>
      <c r="AR6" s="16">
        <v>478</v>
      </c>
      <c r="AS6" s="19">
        <v>2522</v>
      </c>
      <c r="AT6" s="7">
        <v>501</v>
      </c>
      <c r="AU6" s="22">
        <v>317</v>
      </c>
      <c r="AV6" s="5">
        <f t="shared" si="5"/>
        <v>5743</v>
      </c>
      <c r="AW6" s="41"/>
      <c r="AX6" s="37">
        <v>652</v>
      </c>
      <c r="AY6" s="13">
        <v>989</v>
      </c>
      <c r="AZ6" s="16">
        <v>417</v>
      </c>
      <c r="BA6" s="19">
        <v>2142</v>
      </c>
      <c r="BB6" s="7">
        <v>420</v>
      </c>
      <c r="BC6" s="22">
        <v>274</v>
      </c>
      <c r="BD6" s="5">
        <f t="shared" si="6"/>
        <v>4894</v>
      </c>
      <c r="BE6" s="41"/>
      <c r="BF6" s="37">
        <v>514</v>
      </c>
      <c r="BG6" s="13">
        <v>811</v>
      </c>
      <c r="BH6" s="16">
        <v>347</v>
      </c>
      <c r="BI6" s="19">
        <v>1833</v>
      </c>
      <c r="BJ6" s="7">
        <v>367</v>
      </c>
      <c r="BK6" s="22">
        <v>215</v>
      </c>
      <c r="BL6" s="5">
        <f t="shared" si="7"/>
        <v>4087</v>
      </c>
      <c r="BM6" s="41"/>
      <c r="BN6" s="37">
        <v>386</v>
      </c>
      <c r="BO6" s="13">
        <v>616</v>
      </c>
      <c r="BP6" s="16">
        <v>276</v>
      </c>
      <c r="BQ6" s="19">
        <v>1454</v>
      </c>
      <c r="BR6" s="7">
        <v>285</v>
      </c>
      <c r="BS6" s="22">
        <v>166</v>
      </c>
      <c r="BT6" s="5">
        <f t="shared" si="8"/>
        <v>3183</v>
      </c>
      <c r="BU6" s="41"/>
      <c r="BV6" s="37">
        <v>311</v>
      </c>
      <c r="BW6" s="13">
        <v>488</v>
      </c>
      <c r="BX6" s="16">
        <v>212</v>
      </c>
      <c r="BY6" s="19">
        <v>1206</v>
      </c>
      <c r="BZ6" s="7">
        <v>220</v>
      </c>
      <c r="CA6" s="22">
        <v>116</v>
      </c>
      <c r="CB6" s="5">
        <f t="shared" si="9"/>
        <v>2553</v>
      </c>
    </row>
    <row r="7" spans="1:80" ht="15.75" x14ac:dyDescent="0.25">
      <c r="A7" s="2" t="s">
        <v>4</v>
      </c>
      <c r="B7" s="10">
        <v>0</v>
      </c>
      <c r="C7" s="13">
        <v>0</v>
      </c>
      <c r="D7" s="16">
        <v>0</v>
      </c>
      <c r="E7" s="19">
        <v>0</v>
      </c>
      <c r="F7" s="7">
        <v>1461</v>
      </c>
      <c r="G7" s="22">
        <v>0</v>
      </c>
      <c r="H7" s="5">
        <f t="shared" si="0"/>
        <v>1461</v>
      </c>
      <c r="I7" s="41"/>
      <c r="J7" s="10">
        <v>0</v>
      </c>
      <c r="K7" s="13">
        <v>0</v>
      </c>
      <c r="L7" s="16">
        <v>0</v>
      </c>
      <c r="M7" s="19">
        <v>0</v>
      </c>
      <c r="N7" s="7">
        <v>1174</v>
      </c>
      <c r="O7" s="22">
        <v>0</v>
      </c>
      <c r="P7" s="5">
        <f t="shared" si="1"/>
        <v>1174</v>
      </c>
      <c r="Q7" s="41"/>
      <c r="R7" s="10">
        <v>0</v>
      </c>
      <c r="S7" s="13">
        <v>0</v>
      </c>
      <c r="T7" s="16">
        <v>0</v>
      </c>
      <c r="U7" s="19">
        <v>0</v>
      </c>
      <c r="V7" s="7">
        <v>978</v>
      </c>
      <c r="W7" s="22">
        <v>0</v>
      </c>
      <c r="X7" s="5">
        <f t="shared" si="2"/>
        <v>978</v>
      </c>
      <c r="Y7" s="41"/>
      <c r="Z7" s="10">
        <v>0</v>
      </c>
      <c r="AA7" s="13">
        <v>0</v>
      </c>
      <c r="AB7" s="16">
        <v>0</v>
      </c>
      <c r="AC7" s="19">
        <v>0</v>
      </c>
      <c r="AD7" s="7">
        <v>686</v>
      </c>
      <c r="AE7" s="22">
        <v>0</v>
      </c>
      <c r="AF7" s="5">
        <f t="shared" si="3"/>
        <v>686</v>
      </c>
      <c r="AG7" s="41"/>
      <c r="AH7" s="10">
        <v>0</v>
      </c>
      <c r="AI7" s="13">
        <v>0</v>
      </c>
      <c r="AJ7" s="16">
        <v>0</v>
      </c>
      <c r="AK7" s="19">
        <v>0</v>
      </c>
      <c r="AL7" s="7">
        <v>608</v>
      </c>
      <c r="AM7" s="22">
        <v>0</v>
      </c>
      <c r="AN7" s="34">
        <f t="shared" si="4"/>
        <v>608</v>
      </c>
      <c r="AO7" s="41"/>
      <c r="AP7" s="37">
        <v>0</v>
      </c>
      <c r="AQ7" s="13">
        <v>0</v>
      </c>
      <c r="AR7" s="16">
        <v>0</v>
      </c>
      <c r="AS7" s="19">
        <v>0</v>
      </c>
      <c r="AT7" s="7">
        <v>534</v>
      </c>
      <c r="AU7" s="22">
        <v>0</v>
      </c>
      <c r="AV7" s="5">
        <f t="shared" si="5"/>
        <v>534</v>
      </c>
      <c r="AW7" s="41"/>
      <c r="AX7" s="37">
        <v>0</v>
      </c>
      <c r="AY7" s="13">
        <v>0</v>
      </c>
      <c r="AZ7" s="16">
        <v>0</v>
      </c>
      <c r="BA7" s="19">
        <v>0</v>
      </c>
      <c r="BB7" s="7">
        <v>459</v>
      </c>
      <c r="BC7" s="22">
        <v>0</v>
      </c>
      <c r="BD7" s="5">
        <f t="shared" si="6"/>
        <v>459</v>
      </c>
      <c r="BE7" s="41"/>
      <c r="BF7" s="37">
        <v>0</v>
      </c>
      <c r="BG7" s="13">
        <v>0</v>
      </c>
      <c r="BH7" s="16">
        <v>0</v>
      </c>
      <c r="BI7" s="19">
        <v>0</v>
      </c>
      <c r="BJ7" s="7">
        <v>378</v>
      </c>
      <c r="BK7" s="22">
        <v>0</v>
      </c>
      <c r="BL7" s="5">
        <f t="shared" si="7"/>
        <v>378</v>
      </c>
      <c r="BM7" s="41"/>
      <c r="BN7" s="37">
        <v>0</v>
      </c>
      <c r="BO7" s="13">
        <v>0</v>
      </c>
      <c r="BP7" s="16">
        <v>0</v>
      </c>
      <c r="BQ7" s="19">
        <v>0</v>
      </c>
      <c r="BR7" s="7">
        <v>284</v>
      </c>
      <c r="BS7" s="22">
        <v>0</v>
      </c>
      <c r="BT7" s="5">
        <f t="shared" si="8"/>
        <v>284</v>
      </c>
      <c r="BU7" s="41"/>
      <c r="BV7" s="37"/>
      <c r="BW7" s="13"/>
      <c r="BX7" s="16"/>
      <c r="BY7" s="19"/>
      <c r="BZ7" s="7"/>
      <c r="CA7" s="22"/>
      <c r="CB7" s="5">
        <f t="shared" si="9"/>
        <v>0</v>
      </c>
    </row>
    <row r="8" spans="1:80" ht="15.75" x14ac:dyDescent="0.25">
      <c r="A8" s="2" t="s">
        <v>5</v>
      </c>
      <c r="B8" s="10">
        <v>0</v>
      </c>
      <c r="C8" s="13">
        <v>0</v>
      </c>
      <c r="D8" s="16">
        <v>0</v>
      </c>
      <c r="E8" s="19">
        <v>0</v>
      </c>
      <c r="F8" s="7">
        <v>95</v>
      </c>
      <c r="G8" s="22">
        <v>573</v>
      </c>
      <c r="H8" s="5">
        <f t="shared" si="0"/>
        <v>668</v>
      </c>
      <c r="I8" s="41"/>
      <c r="J8" s="10">
        <v>0</v>
      </c>
      <c r="K8" s="13">
        <v>0</v>
      </c>
      <c r="L8" s="16">
        <v>0</v>
      </c>
      <c r="M8" s="19">
        <v>0</v>
      </c>
      <c r="N8" s="7">
        <v>61</v>
      </c>
      <c r="O8" s="22">
        <v>359</v>
      </c>
      <c r="P8" s="5">
        <f t="shared" si="1"/>
        <v>420</v>
      </c>
      <c r="Q8" s="41"/>
      <c r="R8" s="10">
        <v>0</v>
      </c>
      <c r="S8" s="13">
        <v>0</v>
      </c>
      <c r="T8" s="16">
        <v>0</v>
      </c>
      <c r="U8" s="19">
        <v>0</v>
      </c>
      <c r="V8" s="7">
        <v>46</v>
      </c>
      <c r="W8" s="22">
        <v>267</v>
      </c>
      <c r="X8" s="5">
        <f t="shared" si="2"/>
        <v>313</v>
      </c>
      <c r="Y8" s="41"/>
      <c r="Z8" s="10">
        <v>0</v>
      </c>
      <c r="AA8" s="13">
        <v>0</v>
      </c>
      <c r="AB8" s="16">
        <v>0</v>
      </c>
      <c r="AC8" s="19">
        <v>0</v>
      </c>
      <c r="AD8" s="7">
        <v>0</v>
      </c>
      <c r="AE8" s="22">
        <v>0</v>
      </c>
      <c r="AF8" s="5">
        <f t="shared" si="3"/>
        <v>0</v>
      </c>
      <c r="AG8" s="41"/>
      <c r="AH8" s="10"/>
      <c r="AI8" s="13"/>
      <c r="AJ8" s="16"/>
      <c r="AK8" s="19"/>
      <c r="AL8" s="7"/>
      <c r="AM8" s="22"/>
      <c r="AN8" s="34">
        <f t="shared" si="4"/>
        <v>0</v>
      </c>
      <c r="AO8" s="41"/>
      <c r="AP8" s="37"/>
      <c r="AQ8" s="13"/>
      <c r="AR8" s="16"/>
      <c r="AS8" s="19"/>
      <c r="AT8" s="7"/>
      <c r="AU8" s="22"/>
      <c r="AV8" s="5">
        <f t="shared" si="5"/>
        <v>0</v>
      </c>
      <c r="AW8" s="41"/>
      <c r="AX8" s="37"/>
      <c r="AY8" s="13"/>
      <c r="AZ8" s="16"/>
      <c r="BA8" s="19"/>
      <c r="BB8" s="7"/>
      <c r="BC8" s="22"/>
      <c r="BD8" s="5">
        <f t="shared" si="6"/>
        <v>0</v>
      </c>
      <c r="BE8" s="41"/>
      <c r="BF8" s="37"/>
      <c r="BG8" s="13"/>
      <c r="BH8" s="16"/>
      <c r="BI8" s="19"/>
      <c r="BJ8" s="7"/>
      <c r="BK8" s="22"/>
      <c r="BL8" s="5">
        <f t="shared" si="7"/>
        <v>0</v>
      </c>
      <c r="BM8" s="41"/>
      <c r="BN8" s="37"/>
      <c r="BO8" s="13"/>
      <c r="BP8" s="16"/>
      <c r="BQ8" s="19"/>
      <c r="BR8" s="7"/>
      <c r="BS8" s="22"/>
      <c r="BT8" s="5">
        <f t="shared" si="8"/>
        <v>0</v>
      </c>
      <c r="BU8" s="41"/>
      <c r="BV8" s="37"/>
      <c r="BW8" s="13"/>
      <c r="BX8" s="16"/>
      <c r="BY8" s="19"/>
      <c r="BZ8" s="7"/>
      <c r="CA8" s="22"/>
      <c r="CB8" s="5">
        <f t="shared" si="9"/>
        <v>0</v>
      </c>
    </row>
    <row r="9" spans="1:80" ht="15.75" x14ac:dyDescent="0.25">
      <c r="A9" s="2" t="s">
        <v>6</v>
      </c>
      <c r="B9" s="10">
        <v>0</v>
      </c>
      <c r="C9" s="13">
        <v>0</v>
      </c>
      <c r="D9" s="16">
        <v>0</v>
      </c>
      <c r="E9" s="19">
        <v>0</v>
      </c>
      <c r="F9" s="7">
        <v>0</v>
      </c>
      <c r="G9" s="22">
        <v>5</v>
      </c>
      <c r="H9" s="5">
        <f t="shared" si="0"/>
        <v>5</v>
      </c>
      <c r="I9" s="41"/>
      <c r="J9" s="10"/>
      <c r="K9" s="13"/>
      <c r="L9" s="16"/>
      <c r="M9" s="19"/>
      <c r="N9" s="7"/>
      <c r="O9" s="22"/>
      <c r="P9" s="5">
        <f t="shared" si="1"/>
        <v>0</v>
      </c>
      <c r="Q9" s="41"/>
      <c r="R9" s="10"/>
      <c r="S9" s="13"/>
      <c r="T9" s="16"/>
      <c r="U9" s="19"/>
      <c r="V9" s="7"/>
      <c r="W9" s="22"/>
      <c r="X9" s="5">
        <f t="shared" si="2"/>
        <v>0</v>
      </c>
      <c r="Y9" s="41"/>
      <c r="Z9" s="10"/>
      <c r="AA9" s="13"/>
      <c r="AB9" s="16"/>
      <c r="AC9" s="19"/>
      <c r="AD9" s="7"/>
      <c r="AE9" s="22"/>
      <c r="AF9" s="5">
        <f t="shared" si="3"/>
        <v>0</v>
      </c>
      <c r="AG9" s="41"/>
      <c r="AH9" s="10"/>
      <c r="AI9" s="13"/>
      <c r="AJ9" s="16"/>
      <c r="AK9" s="19"/>
      <c r="AL9" s="7"/>
      <c r="AM9" s="22"/>
      <c r="AN9" s="34">
        <f t="shared" si="4"/>
        <v>0</v>
      </c>
      <c r="AO9" s="41"/>
      <c r="AP9" s="37"/>
      <c r="AQ9" s="13"/>
      <c r="AR9" s="16"/>
      <c r="AS9" s="19"/>
      <c r="AT9" s="7"/>
      <c r="AU9" s="22"/>
      <c r="AV9" s="5">
        <f t="shared" si="5"/>
        <v>0</v>
      </c>
      <c r="AW9" s="41"/>
      <c r="AX9" s="37"/>
      <c r="AY9" s="13"/>
      <c r="AZ9" s="16"/>
      <c r="BA9" s="19"/>
      <c r="BB9" s="7"/>
      <c r="BC9" s="22"/>
      <c r="BD9" s="5">
        <f t="shared" si="6"/>
        <v>0</v>
      </c>
      <c r="BE9" s="41"/>
      <c r="BF9" s="37"/>
      <c r="BG9" s="13"/>
      <c r="BH9" s="16"/>
      <c r="BI9" s="19"/>
      <c r="BJ9" s="7"/>
      <c r="BK9" s="22"/>
      <c r="BL9" s="5">
        <f t="shared" si="7"/>
        <v>0</v>
      </c>
      <c r="BM9" s="41"/>
      <c r="BN9" s="37"/>
      <c r="BO9" s="13"/>
      <c r="BP9" s="16"/>
      <c r="BQ9" s="19"/>
      <c r="BR9" s="7"/>
      <c r="BS9" s="22"/>
      <c r="BT9" s="5">
        <f t="shared" si="8"/>
        <v>0</v>
      </c>
      <c r="BU9" s="41"/>
      <c r="BV9" s="37"/>
      <c r="BW9" s="13"/>
      <c r="BX9" s="16"/>
      <c r="BY9" s="19"/>
      <c r="BZ9" s="7"/>
      <c r="CA9" s="22"/>
      <c r="CB9" s="5">
        <f t="shared" si="9"/>
        <v>0</v>
      </c>
    </row>
    <row r="10" spans="1:80" ht="15.75" x14ac:dyDescent="0.25">
      <c r="A10" s="2" t="s">
        <v>7</v>
      </c>
      <c r="B10" s="10">
        <v>402</v>
      </c>
      <c r="C10" s="13">
        <v>1733</v>
      </c>
      <c r="D10" s="16">
        <v>267</v>
      </c>
      <c r="E10" s="19">
        <v>1346</v>
      </c>
      <c r="F10" s="7">
        <v>373</v>
      </c>
      <c r="G10" s="22">
        <v>538</v>
      </c>
      <c r="H10" s="5">
        <f t="shared" si="0"/>
        <v>4659</v>
      </c>
      <c r="I10" s="41"/>
      <c r="J10" s="10">
        <v>37</v>
      </c>
      <c r="K10" s="13">
        <v>162</v>
      </c>
      <c r="L10" s="16">
        <v>15</v>
      </c>
      <c r="M10" s="19">
        <v>141</v>
      </c>
      <c r="N10" s="7">
        <v>13</v>
      </c>
      <c r="O10" s="22">
        <v>42</v>
      </c>
      <c r="P10" s="5">
        <f t="shared" si="1"/>
        <v>410</v>
      </c>
      <c r="Q10" s="41"/>
      <c r="R10" s="10">
        <v>31</v>
      </c>
      <c r="S10" s="13">
        <v>125</v>
      </c>
      <c r="T10" s="16">
        <v>12</v>
      </c>
      <c r="U10" s="19">
        <v>79</v>
      </c>
      <c r="V10" s="7">
        <v>44</v>
      </c>
      <c r="W10" s="22">
        <v>31</v>
      </c>
      <c r="X10" s="5">
        <f t="shared" si="2"/>
        <v>322</v>
      </c>
      <c r="Y10" s="41"/>
      <c r="Z10" s="10"/>
      <c r="AA10" s="13"/>
      <c r="AB10" s="16"/>
      <c r="AC10" s="19"/>
      <c r="AD10" s="7"/>
      <c r="AE10" s="22"/>
      <c r="AF10" s="5">
        <f t="shared" si="3"/>
        <v>0</v>
      </c>
      <c r="AG10" s="41"/>
      <c r="AH10" s="10"/>
      <c r="AI10" s="13"/>
      <c r="AJ10" s="16"/>
      <c r="AK10" s="19"/>
      <c r="AL10" s="7"/>
      <c r="AM10" s="22"/>
      <c r="AN10" s="34">
        <f t="shared" si="4"/>
        <v>0</v>
      </c>
      <c r="AO10" s="41"/>
      <c r="AP10" s="37"/>
      <c r="AQ10" s="13"/>
      <c r="AR10" s="16"/>
      <c r="AS10" s="19"/>
      <c r="AT10" s="7"/>
      <c r="AU10" s="22"/>
      <c r="AV10" s="5">
        <f t="shared" si="5"/>
        <v>0</v>
      </c>
      <c r="AW10" s="41"/>
      <c r="AX10" s="37"/>
      <c r="AY10" s="13"/>
      <c r="AZ10" s="16"/>
      <c r="BA10" s="19"/>
      <c r="BB10" s="7"/>
      <c r="BC10" s="22"/>
      <c r="BD10" s="5">
        <f t="shared" si="6"/>
        <v>0</v>
      </c>
      <c r="BE10" s="41"/>
      <c r="BF10" s="37"/>
      <c r="BG10" s="13"/>
      <c r="BH10" s="16"/>
      <c r="BI10" s="19"/>
      <c r="BJ10" s="7"/>
      <c r="BK10" s="22"/>
      <c r="BL10" s="5">
        <f t="shared" si="7"/>
        <v>0</v>
      </c>
      <c r="BM10" s="41"/>
      <c r="BN10" s="37"/>
      <c r="BO10" s="13"/>
      <c r="BP10" s="16"/>
      <c r="BQ10" s="19"/>
      <c r="BR10" s="7"/>
      <c r="BS10" s="22"/>
      <c r="BT10" s="5">
        <f t="shared" si="8"/>
        <v>0</v>
      </c>
      <c r="BU10" s="41"/>
      <c r="BV10" s="37"/>
      <c r="BW10" s="13"/>
      <c r="BX10" s="16"/>
      <c r="BY10" s="19"/>
      <c r="BZ10" s="7"/>
      <c r="CA10" s="22"/>
      <c r="CB10" s="5">
        <f t="shared" si="9"/>
        <v>0</v>
      </c>
    </row>
    <row r="11" spans="1:80" ht="15.75" x14ac:dyDescent="0.25">
      <c r="A11" s="2" t="s">
        <v>8</v>
      </c>
      <c r="B11" s="10">
        <v>9</v>
      </c>
      <c r="C11" s="13">
        <v>29</v>
      </c>
      <c r="D11" s="16">
        <v>5</v>
      </c>
      <c r="E11" s="19">
        <v>24</v>
      </c>
      <c r="F11" s="7">
        <v>17</v>
      </c>
      <c r="G11" s="22">
        <v>3</v>
      </c>
      <c r="H11" s="5">
        <f t="shared" si="0"/>
        <v>87</v>
      </c>
      <c r="I11" s="41"/>
      <c r="J11" s="10">
        <v>7</v>
      </c>
      <c r="K11" s="13">
        <v>21</v>
      </c>
      <c r="L11" s="16">
        <v>3</v>
      </c>
      <c r="M11" s="19">
        <v>17</v>
      </c>
      <c r="N11" s="7">
        <v>10</v>
      </c>
      <c r="O11" s="22">
        <v>0</v>
      </c>
      <c r="P11" s="5">
        <f t="shared" si="1"/>
        <v>58</v>
      </c>
      <c r="Q11" s="41"/>
      <c r="R11" s="10"/>
      <c r="S11" s="13"/>
      <c r="T11" s="16"/>
      <c r="U11" s="19"/>
      <c r="V11" s="7"/>
      <c r="W11" s="22"/>
      <c r="X11" s="5">
        <f t="shared" si="2"/>
        <v>0</v>
      </c>
      <c r="Y11" s="41"/>
      <c r="Z11" s="10"/>
      <c r="AA11" s="13"/>
      <c r="AB11" s="16"/>
      <c r="AC11" s="19"/>
      <c r="AD11" s="7"/>
      <c r="AE11" s="22"/>
      <c r="AF11" s="5">
        <f t="shared" si="3"/>
        <v>0</v>
      </c>
      <c r="AG11" s="41"/>
      <c r="AH11" s="10"/>
      <c r="AI11" s="13"/>
      <c r="AJ11" s="16"/>
      <c r="AK11" s="19"/>
      <c r="AL11" s="7"/>
      <c r="AM11" s="22"/>
      <c r="AN11" s="34">
        <f t="shared" si="4"/>
        <v>0</v>
      </c>
      <c r="AO11" s="41"/>
      <c r="AP11" s="37"/>
      <c r="AQ11" s="13"/>
      <c r="AR11" s="16"/>
      <c r="AS11" s="19"/>
      <c r="AT11" s="7"/>
      <c r="AU11" s="22"/>
      <c r="AV11" s="5">
        <f t="shared" si="5"/>
        <v>0</v>
      </c>
      <c r="AW11" s="41"/>
      <c r="AX11" s="37"/>
      <c r="AY11" s="13"/>
      <c r="AZ11" s="16"/>
      <c r="BA11" s="19"/>
      <c r="BB11" s="7"/>
      <c r="BC11" s="22"/>
      <c r="BD11" s="5">
        <f t="shared" si="6"/>
        <v>0</v>
      </c>
      <c r="BE11" s="41"/>
      <c r="BF11" s="37"/>
      <c r="BG11" s="13"/>
      <c r="BH11" s="16"/>
      <c r="BI11" s="19"/>
      <c r="BJ11" s="7"/>
      <c r="BK11" s="22"/>
      <c r="BL11" s="5">
        <f t="shared" si="7"/>
        <v>0</v>
      </c>
      <c r="BM11" s="41"/>
      <c r="BN11" s="37"/>
      <c r="BO11" s="13"/>
      <c r="BP11" s="16"/>
      <c r="BQ11" s="19"/>
      <c r="BR11" s="7"/>
      <c r="BS11" s="22"/>
      <c r="BT11" s="5">
        <f t="shared" si="8"/>
        <v>0</v>
      </c>
      <c r="BU11" s="41"/>
      <c r="BV11" s="37"/>
      <c r="BW11" s="13"/>
      <c r="BX11" s="16"/>
      <c r="BY11" s="19"/>
      <c r="BZ11" s="7"/>
      <c r="CA11" s="22"/>
      <c r="CB11" s="5">
        <f t="shared" si="9"/>
        <v>0</v>
      </c>
    </row>
    <row r="12" spans="1:80" ht="15.75" x14ac:dyDescent="0.25">
      <c r="A12" s="2" t="s">
        <v>9</v>
      </c>
      <c r="B12" s="10">
        <v>0</v>
      </c>
      <c r="C12" s="13">
        <v>0</v>
      </c>
      <c r="D12" s="16">
        <v>127</v>
      </c>
      <c r="E12" s="19">
        <v>0</v>
      </c>
      <c r="F12" s="7">
        <v>0</v>
      </c>
      <c r="G12" s="22">
        <v>808</v>
      </c>
      <c r="H12" s="5">
        <f t="shared" si="0"/>
        <v>935</v>
      </c>
      <c r="I12" s="41"/>
      <c r="J12" s="10">
        <v>0</v>
      </c>
      <c r="K12" s="13">
        <v>0</v>
      </c>
      <c r="L12" s="16">
        <v>101</v>
      </c>
      <c r="M12" s="19">
        <v>0</v>
      </c>
      <c r="N12" s="7">
        <v>0</v>
      </c>
      <c r="O12" s="22">
        <v>629</v>
      </c>
      <c r="P12" s="5">
        <f t="shared" si="1"/>
        <v>730</v>
      </c>
      <c r="Q12" s="41"/>
      <c r="R12" s="10">
        <v>0</v>
      </c>
      <c r="S12" s="13">
        <v>0</v>
      </c>
      <c r="T12" s="16">
        <v>78</v>
      </c>
      <c r="U12" s="19">
        <v>0</v>
      </c>
      <c r="V12" s="7">
        <v>0</v>
      </c>
      <c r="W12" s="22">
        <v>535</v>
      </c>
      <c r="X12" s="5">
        <f t="shared" si="2"/>
        <v>613</v>
      </c>
      <c r="Y12" s="41"/>
      <c r="Z12" s="10">
        <v>0</v>
      </c>
      <c r="AA12" s="13">
        <v>0</v>
      </c>
      <c r="AB12" s="16">
        <v>55</v>
      </c>
      <c r="AC12" s="19">
        <v>0</v>
      </c>
      <c r="AD12" s="7">
        <v>0</v>
      </c>
      <c r="AE12" s="22">
        <v>425</v>
      </c>
      <c r="AF12" s="5">
        <f t="shared" si="3"/>
        <v>480</v>
      </c>
      <c r="AG12" s="41"/>
      <c r="AH12" s="10"/>
      <c r="AI12" s="13"/>
      <c r="AJ12" s="16"/>
      <c r="AK12" s="19"/>
      <c r="AL12" s="7"/>
      <c r="AM12" s="22"/>
      <c r="AN12" s="34">
        <f t="shared" si="4"/>
        <v>0</v>
      </c>
      <c r="AO12" s="41"/>
      <c r="AP12" s="37"/>
      <c r="AQ12" s="13"/>
      <c r="AR12" s="16"/>
      <c r="AS12" s="19"/>
      <c r="AT12" s="7"/>
      <c r="AU12" s="22"/>
      <c r="AV12" s="5">
        <f t="shared" si="5"/>
        <v>0</v>
      </c>
      <c r="AW12" s="41"/>
      <c r="AX12" s="37"/>
      <c r="AY12" s="13"/>
      <c r="AZ12" s="16"/>
      <c r="BA12" s="19"/>
      <c r="BB12" s="7"/>
      <c r="BC12" s="22"/>
      <c r="BD12" s="5">
        <f t="shared" si="6"/>
        <v>0</v>
      </c>
      <c r="BE12" s="41"/>
      <c r="BF12" s="37"/>
      <c r="BG12" s="13"/>
      <c r="BH12" s="16"/>
      <c r="BI12" s="19"/>
      <c r="BJ12" s="7"/>
      <c r="BK12" s="22"/>
      <c r="BL12" s="5">
        <f t="shared" si="7"/>
        <v>0</v>
      </c>
      <c r="BM12" s="41"/>
      <c r="BN12" s="37"/>
      <c r="BO12" s="13"/>
      <c r="BP12" s="16"/>
      <c r="BQ12" s="19"/>
      <c r="BR12" s="7"/>
      <c r="BS12" s="22"/>
      <c r="BT12" s="5">
        <f t="shared" si="8"/>
        <v>0</v>
      </c>
      <c r="BU12" s="41"/>
      <c r="BV12" s="37"/>
      <c r="BW12" s="13"/>
      <c r="BX12" s="16"/>
      <c r="BY12" s="19"/>
      <c r="BZ12" s="7"/>
      <c r="CA12" s="22"/>
      <c r="CB12" s="5">
        <f t="shared" si="9"/>
        <v>0</v>
      </c>
    </row>
    <row r="13" spans="1:80" ht="15.75" x14ac:dyDescent="0.25">
      <c r="A13" s="2" t="s">
        <v>11</v>
      </c>
      <c r="B13" s="10">
        <v>0</v>
      </c>
      <c r="C13" s="13">
        <v>2</v>
      </c>
      <c r="D13" s="16">
        <v>0</v>
      </c>
      <c r="E13" s="19">
        <v>1</v>
      </c>
      <c r="F13" s="7">
        <v>0</v>
      </c>
      <c r="G13" s="22">
        <v>0</v>
      </c>
      <c r="H13" s="5">
        <f t="shared" si="0"/>
        <v>3</v>
      </c>
      <c r="I13" s="41"/>
      <c r="J13" s="10"/>
      <c r="K13" s="13"/>
      <c r="L13" s="16"/>
      <c r="M13" s="19"/>
      <c r="N13" s="7"/>
      <c r="O13" s="22"/>
      <c r="P13" s="5">
        <f t="shared" si="1"/>
        <v>0</v>
      </c>
      <c r="Q13" s="41"/>
      <c r="R13" s="10"/>
      <c r="S13" s="13"/>
      <c r="T13" s="16"/>
      <c r="U13" s="19"/>
      <c r="V13" s="7"/>
      <c r="W13" s="22"/>
      <c r="X13" s="5">
        <f t="shared" si="2"/>
        <v>0</v>
      </c>
      <c r="Y13" s="41"/>
      <c r="Z13" s="10"/>
      <c r="AA13" s="13"/>
      <c r="AB13" s="16"/>
      <c r="AC13" s="19"/>
      <c r="AD13" s="7"/>
      <c r="AE13" s="22"/>
      <c r="AF13" s="5">
        <f t="shared" si="3"/>
        <v>0</v>
      </c>
      <c r="AG13" s="41"/>
      <c r="AH13" s="10"/>
      <c r="AI13" s="13"/>
      <c r="AJ13" s="16"/>
      <c r="AK13" s="19"/>
      <c r="AL13" s="7"/>
      <c r="AM13" s="22"/>
      <c r="AN13" s="34">
        <f t="shared" si="4"/>
        <v>0</v>
      </c>
      <c r="AO13" s="41"/>
      <c r="AP13" s="37"/>
      <c r="AQ13" s="13"/>
      <c r="AR13" s="16"/>
      <c r="AS13" s="19"/>
      <c r="AT13" s="7"/>
      <c r="AU13" s="22"/>
      <c r="AV13" s="5">
        <f t="shared" si="5"/>
        <v>0</v>
      </c>
      <c r="AW13" s="41"/>
      <c r="AX13" s="37"/>
      <c r="AY13" s="13"/>
      <c r="AZ13" s="16"/>
      <c r="BA13" s="19"/>
      <c r="BB13" s="7"/>
      <c r="BC13" s="22"/>
      <c r="BD13" s="5">
        <f t="shared" si="6"/>
        <v>0</v>
      </c>
      <c r="BE13" s="41"/>
      <c r="BF13" s="37"/>
      <c r="BG13" s="13"/>
      <c r="BH13" s="16"/>
      <c r="BI13" s="19"/>
      <c r="BJ13" s="7"/>
      <c r="BK13" s="22"/>
      <c r="BL13" s="5">
        <f t="shared" si="7"/>
        <v>0</v>
      </c>
      <c r="BM13" s="41"/>
      <c r="BN13" s="37"/>
      <c r="BO13" s="13"/>
      <c r="BP13" s="16"/>
      <c r="BQ13" s="19"/>
      <c r="BR13" s="7"/>
      <c r="BS13" s="22"/>
      <c r="BT13" s="5">
        <f t="shared" si="8"/>
        <v>0</v>
      </c>
      <c r="BU13" s="41"/>
      <c r="BV13" s="37"/>
      <c r="BW13" s="13"/>
      <c r="BX13" s="16"/>
      <c r="BY13" s="19"/>
      <c r="BZ13" s="7"/>
      <c r="CA13" s="22"/>
      <c r="CB13" s="5">
        <f t="shared" si="9"/>
        <v>0</v>
      </c>
    </row>
    <row r="14" spans="1:80" ht="15.75" x14ac:dyDescent="0.25">
      <c r="A14" s="2" t="s">
        <v>12</v>
      </c>
      <c r="B14" s="10">
        <v>0</v>
      </c>
      <c r="C14" s="13">
        <v>1264</v>
      </c>
      <c r="D14" s="16">
        <v>6</v>
      </c>
      <c r="E14" s="19">
        <v>0</v>
      </c>
      <c r="F14" s="7">
        <v>69</v>
      </c>
      <c r="G14" s="22">
        <v>0</v>
      </c>
      <c r="H14" s="5">
        <f t="shared" si="0"/>
        <v>1339</v>
      </c>
      <c r="I14" s="41"/>
      <c r="J14" s="10">
        <v>0</v>
      </c>
      <c r="K14" s="13">
        <v>987</v>
      </c>
      <c r="L14" s="16">
        <v>6</v>
      </c>
      <c r="M14" s="19">
        <v>0</v>
      </c>
      <c r="N14" s="7">
        <v>77</v>
      </c>
      <c r="O14" s="22">
        <v>0</v>
      </c>
      <c r="P14" s="5">
        <f t="shared" si="1"/>
        <v>1070</v>
      </c>
      <c r="Q14" s="41"/>
      <c r="R14" s="10">
        <v>0</v>
      </c>
      <c r="S14" s="13">
        <v>812</v>
      </c>
      <c r="T14" s="16">
        <v>5</v>
      </c>
      <c r="U14" s="19">
        <v>0</v>
      </c>
      <c r="V14" s="7">
        <v>62</v>
      </c>
      <c r="W14" s="22">
        <v>0</v>
      </c>
      <c r="X14" s="5">
        <f t="shared" si="2"/>
        <v>879</v>
      </c>
      <c r="Y14" s="41"/>
      <c r="Z14" s="10">
        <v>0</v>
      </c>
      <c r="AA14" s="13">
        <v>696</v>
      </c>
      <c r="AB14" s="16">
        <v>5</v>
      </c>
      <c r="AC14" s="19">
        <v>0</v>
      </c>
      <c r="AD14" s="7">
        <v>46</v>
      </c>
      <c r="AE14" s="22">
        <v>0</v>
      </c>
      <c r="AF14" s="5">
        <f t="shared" si="3"/>
        <v>747</v>
      </c>
      <c r="AG14" s="41"/>
      <c r="AH14" s="10">
        <v>0</v>
      </c>
      <c r="AI14" s="13">
        <v>569</v>
      </c>
      <c r="AJ14" s="16">
        <v>4</v>
      </c>
      <c r="AK14" s="19">
        <v>0</v>
      </c>
      <c r="AL14" s="7">
        <v>28</v>
      </c>
      <c r="AM14" s="22">
        <v>0</v>
      </c>
      <c r="AN14" s="34">
        <f t="shared" si="4"/>
        <v>601</v>
      </c>
      <c r="AO14" s="41"/>
      <c r="AP14" s="37">
        <v>0</v>
      </c>
      <c r="AQ14" s="13">
        <v>485</v>
      </c>
      <c r="AR14" s="16">
        <v>4</v>
      </c>
      <c r="AS14" s="19">
        <v>0</v>
      </c>
      <c r="AT14" s="7">
        <v>18</v>
      </c>
      <c r="AU14" s="22">
        <v>0</v>
      </c>
      <c r="AV14" s="5">
        <f t="shared" si="5"/>
        <v>507</v>
      </c>
      <c r="AW14" s="41"/>
      <c r="AX14" s="37">
        <v>0</v>
      </c>
      <c r="AY14" s="13">
        <v>421</v>
      </c>
      <c r="AZ14" s="16">
        <v>0</v>
      </c>
      <c r="BA14" s="19">
        <v>0</v>
      </c>
      <c r="BB14" s="7">
        <v>15</v>
      </c>
      <c r="BC14" s="22">
        <v>0</v>
      </c>
      <c r="BD14" s="5">
        <f t="shared" si="6"/>
        <v>436</v>
      </c>
      <c r="BE14" s="41"/>
      <c r="BF14" s="37">
        <v>0</v>
      </c>
      <c r="BG14" s="13">
        <v>391</v>
      </c>
      <c r="BH14" s="16">
        <v>0</v>
      </c>
      <c r="BI14" s="19">
        <v>0</v>
      </c>
      <c r="BJ14" s="7">
        <v>0</v>
      </c>
      <c r="BK14" s="22">
        <v>0</v>
      </c>
      <c r="BL14" s="5">
        <f t="shared" si="7"/>
        <v>391</v>
      </c>
      <c r="BM14" s="41"/>
      <c r="BN14" s="37">
        <v>0</v>
      </c>
      <c r="BO14" s="13">
        <v>348</v>
      </c>
      <c r="BP14" s="16">
        <v>0</v>
      </c>
      <c r="BQ14" s="19">
        <v>0</v>
      </c>
      <c r="BR14" s="7">
        <v>0</v>
      </c>
      <c r="BS14" s="22">
        <v>0</v>
      </c>
      <c r="BT14" s="5">
        <f t="shared" si="8"/>
        <v>348</v>
      </c>
      <c r="BU14" s="41"/>
      <c r="BV14" s="37">
        <v>0</v>
      </c>
      <c r="BW14" s="13">
        <v>303</v>
      </c>
      <c r="BX14" s="16">
        <v>0</v>
      </c>
      <c r="BY14" s="19">
        <v>0</v>
      </c>
      <c r="BZ14" s="7">
        <v>0</v>
      </c>
      <c r="CA14" s="22">
        <v>0</v>
      </c>
      <c r="CB14" s="5">
        <f t="shared" si="9"/>
        <v>303</v>
      </c>
    </row>
    <row r="15" spans="1:80" ht="15.75" x14ac:dyDescent="0.25">
      <c r="A15" s="2" t="s">
        <v>42</v>
      </c>
      <c r="B15" s="10">
        <v>0</v>
      </c>
      <c r="C15" s="13">
        <v>20</v>
      </c>
      <c r="D15" s="16">
        <v>0</v>
      </c>
      <c r="E15" s="19">
        <v>10</v>
      </c>
      <c r="F15" s="7">
        <v>1270</v>
      </c>
      <c r="G15" s="22">
        <v>0</v>
      </c>
      <c r="H15" s="5">
        <f>SUM(B15:G15)</f>
        <v>1300</v>
      </c>
      <c r="I15" s="41"/>
      <c r="J15" s="10">
        <v>0</v>
      </c>
      <c r="K15" s="13">
        <v>40</v>
      </c>
      <c r="L15" s="16">
        <v>0</v>
      </c>
      <c r="M15" s="19">
        <v>0</v>
      </c>
      <c r="N15" s="7">
        <v>929</v>
      </c>
      <c r="O15" s="22">
        <v>0</v>
      </c>
      <c r="P15" s="5">
        <f>SUM(J15:O15)</f>
        <v>969</v>
      </c>
      <c r="Q15" s="41"/>
      <c r="R15" s="10">
        <v>0</v>
      </c>
      <c r="S15" s="13">
        <v>35</v>
      </c>
      <c r="T15" s="16">
        <v>0</v>
      </c>
      <c r="U15" s="19">
        <v>0</v>
      </c>
      <c r="V15" s="7">
        <v>703</v>
      </c>
      <c r="W15" s="22">
        <v>0</v>
      </c>
      <c r="X15" s="5">
        <f>SUM(R15:W15)</f>
        <v>738</v>
      </c>
      <c r="Y15" s="41"/>
      <c r="Z15" s="10">
        <v>0</v>
      </c>
      <c r="AA15" s="13">
        <v>29</v>
      </c>
      <c r="AB15" s="16">
        <v>0</v>
      </c>
      <c r="AC15" s="19">
        <v>0</v>
      </c>
      <c r="AD15" s="7">
        <v>603</v>
      </c>
      <c r="AE15" s="22">
        <v>0</v>
      </c>
      <c r="AF15" s="5">
        <f>SUM(Z15:AE15)</f>
        <v>632</v>
      </c>
      <c r="AG15" s="41"/>
      <c r="AH15" s="10">
        <v>4</v>
      </c>
      <c r="AI15" s="13">
        <v>33</v>
      </c>
      <c r="AJ15" s="16">
        <v>0</v>
      </c>
      <c r="AK15" s="19">
        <v>1</v>
      </c>
      <c r="AL15" s="7">
        <v>852</v>
      </c>
      <c r="AM15" s="22">
        <v>0</v>
      </c>
      <c r="AN15" s="34">
        <f>SUM(AH15:AM15)</f>
        <v>890</v>
      </c>
      <c r="AO15" s="41"/>
      <c r="AP15" s="37">
        <v>0</v>
      </c>
      <c r="AQ15" s="13">
        <v>25</v>
      </c>
      <c r="AR15" s="16">
        <v>2</v>
      </c>
      <c r="AS15" s="19">
        <v>0</v>
      </c>
      <c r="AT15" s="7">
        <v>1194</v>
      </c>
      <c r="AU15" s="22">
        <v>0</v>
      </c>
      <c r="AV15" s="5">
        <f>SUM(AP15:AU15)</f>
        <v>1221</v>
      </c>
      <c r="AW15" s="41"/>
      <c r="AX15" s="37">
        <v>0</v>
      </c>
      <c r="AY15" s="13">
        <v>25</v>
      </c>
      <c r="AZ15" s="16">
        <v>2</v>
      </c>
      <c r="BA15" s="19">
        <v>0</v>
      </c>
      <c r="BB15" s="7">
        <v>1050</v>
      </c>
      <c r="BC15" s="22">
        <v>0</v>
      </c>
      <c r="BD15" s="5">
        <f>SUM(AX15:BC15)</f>
        <v>1077</v>
      </c>
      <c r="BE15" s="41"/>
      <c r="BF15" s="37">
        <v>0</v>
      </c>
      <c r="BG15" s="13">
        <v>26</v>
      </c>
      <c r="BH15" s="16">
        <v>2</v>
      </c>
      <c r="BI15" s="19">
        <v>0</v>
      </c>
      <c r="BJ15" s="7">
        <v>932</v>
      </c>
      <c r="BK15" s="22">
        <v>0</v>
      </c>
      <c r="BL15" s="5">
        <f>SUM(BF15:BK15)</f>
        <v>960</v>
      </c>
      <c r="BM15" s="41"/>
      <c r="BN15" s="37">
        <v>0</v>
      </c>
      <c r="BO15" s="13">
        <v>23</v>
      </c>
      <c r="BP15" s="16">
        <v>2</v>
      </c>
      <c r="BQ15" s="19">
        <v>0</v>
      </c>
      <c r="BR15" s="7">
        <v>807</v>
      </c>
      <c r="BS15" s="22">
        <v>0</v>
      </c>
      <c r="BT15" s="5">
        <f>SUM(BN15:BS15)</f>
        <v>832</v>
      </c>
      <c r="BU15" s="41"/>
      <c r="BV15" s="37">
        <v>0</v>
      </c>
      <c r="BW15" s="13">
        <v>23</v>
      </c>
      <c r="BX15" s="16">
        <v>2</v>
      </c>
      <c r="BY15" s="19">
        <v>0</v>
      </c>
      <c r="BZ15" s="7">
        <v>713</v>
      </c>
      <c r="CA15" s="22">
        <v>0</v>
      </c>
      <c r="CB15" s="5">
        <f>SUM(BV15:CA15)</f>
        <v>738</v>
      </c>
    </row>
    <row r="16" spans="1:80" ht="15.75" x14ac:dyDescent="0.25">
      <c r="A16" s="2" t="s">
        <v>43</v>
      </c>
      <c r="B16" s="10">
        <v>10</v>
      </c>
      <c r="C16" s="13">
        <v>23</v>
      </c>
      <c r="D16" s="16">
        <v>0</v>
      </c>
      <c r="E16" s="19">
        <v>62</v>
      </c>
      <c r="F16" s="7">
        <v>2528</v>
      </c>
      <c r="G16" s="22">
        <v>1</v>
      </c>
      <c r="H16" s="5">
        <f>SUM(B16:G16)</f>
        <v>2624</v>
      </c>
      <c r="I16" s="41"/>
      <c r="J16" s="10">
        <v>0</v>
      </c>
      <c r="K16" s="13">
        <v>30</v>
      </c>
      <c r="L16" s="16">
        <v>0</v>
      </c>
      <c r="M16" s="19">
        <v>1</v>
      </c>
      <c r="N16" s="7">
        <v>1850</v>
      </c>
      <c r="O16" s="22">
        <v>1</v>
      </c>
      <c r="P16" s="5">
        <f>SUM(J16:O16)</f>
        <v>1882</v>
      </c>
      <c r="Q16" s="41"/>
      <c r="R16" s="10">
        <v>0</v>
      </c>
      <c r="S16" s="13">
        <v>23</v>
      </c>
      <c r="T16" s="16">
        <v>0</v>
      </c>
      <c r="U16" s="19">
        <v>1</v>
      </c>
      <c r="V16" s="7">
        <v>1463</v>
      </c>
      <c r="W16" s="22">
        <v>1</v>
      </c>
      <c r="X16" s="5">
        <f>SUM(R16:W16)</f>
        <v>1488</v>
      </c>
      <c r="Y16" s="41"/>
      <c r="Z16" s="10">
        <v>0</v>
      </c>
      <c r="AA16" s="13">
        <v>21</v>
      </c>
      <c r="AB16" s="16">
        <v>0</v>
      </c>
      <c r="AC16" s="19">
        <v>0</v>
      </c>
      <c r="AD16" s="7">
        <v>1201</v>
      </c>
      <c r="AE16" s="22">
        <v>0</v>
      </c>
      <c r="AF16" s="5">
        <f>SUM(Z16:AE16)</f>
        <v>1222</v>
      </c>
      <c r="AG16" s="41"/>
      <c r="AH16" s="10">
        <v>1</v>
      </c>
      <c r="AI16" s="13">
        <v>5</v>
      </c>
      <c r="AJ16" s="16">
        <v>0</v>
      </c>
      <c r="AK16" s="19">
        <v>0</v>
      </c>
      <c r="AL16" s="7">
        <v>596</v>
      </c>
      <c r="AM16" s="22">
        <v>0</v>
      </c>
      <c r="AN16" s="34">
        <f>SUM(AH16:AM16)</f>
        <v>602</v>
      </c>
      <c r="AO16" s="41"/>
      <c r="AP16" s="37"/>
      <c r="AQ16" s="13"/>
      <c r="AR16" s="16"/>
      <c r="AS16" s="19"/>
      <c r="AT16" s="7"/>
      <c r="AU16" s="22"/>
      <c r="AV16" s="5">
        <f>SUM(AP16:AU16)</f>
        <v>0</v>
      </c>
      <c r="AW16" s="41"/>
      <c r="AX16" s="37"/>
      <c r="AY16" s="13"/>
      <c r="AZ16" s="16"/>
      <c r="BA16" s="19"/>
      <c r="BB16" s="7"/>
      <c r="BC16" s="22"/>
      <c r="BD16" s="5">
        <f>SUM(AX16:BC16)</f>
        <v>0</v>
      </c>
      <c r="BE16" s="41"/>
      <c r="BF16" s="37"/>
      <c r="BG16" s="13"/>
      <c r="BH16" s="16"/>
      <c r="BI16" s="19"/>
      <c r="BJ16" s="7"/>
      <c r="BK16" s="22"/>
      <c r="BL16" s="5">
        <f>SUM(BF16:BK16)</f>
        <v>0</v>
      </c>
      <c r="BM16" s="41"/>
      <c r="BN16" s="37"/>
      <c r="BO16" s="13"/>
      <c r="BP16" s="16"/>
      <c r="BQ16" s="19"/>
      <c r="BR16" s="7"/>
      <c r="BS16" s="22"/>
      <c r="BT16" s="5">
        <f>SUM(BN16:BS16)</f>
        <v>0</v>
      </c>
      <c r="BU16" s="41"/>
      <c r="BV16" s="37"/>
      <c r="BW16" s="13"/>
      <c r="BX16" s="16"/>
      <c r="BY16" s="19"/>
      <c r="BZ16" s="7"/>
      <c r="CA16" s="22"/>
      <c r="CB16" s="5">
        <f>SUM(BV16:CA16)</f>
        <v>0</v>
      </c>
    </row>
    <row r="17" spans="1:80" ht="15.75" x14ac:dyDescent="0.25">
      <c r="A17" s="2" t="s">
        <v>15</v>
      </c>
      <c r="B17" s="10">
        <v>700</v>
      </c>
      <c r="C17" s="13">
        <v>1998</v>
      </c>
      <c r="D17" s="16">
        <v>292</v>
      </c>
      <c r="E17" s="19">
        <v>2212</v>
      </c>
      <c r="F17" s="7">
        <v>705</v>
      </c>
      <c r="G17" s="22">
        <v>775</v>
      </c>
      <c r="H17" s="5">
        <f>SUM(B17:G17)</f>
        <v>6682</v>
      </c>
      <c r="I17" s="41"/>
      <c r="J17" s="10">
        <v>538</v>
      </c>
      <c r="K17" s="13">
        <v>1467</v>
      </c>
      <c r="L17" s="16">
        <v>187</v>
      </c>
      <c r="M17" s="19">
        <v>1670</v>
      </c>
      <c r="N17" s="7">
        <v>503</v>
      </c>
      <c r="O17" s="22">
        <v>509</v>
      </c>
      <c r="P17" s="5">
        <f>SUM(J17:O17)</f>
        <v>4874</v>
      </c>
      <c r="Q17" s="41"/>
      <c r="R17" s="10"/>
      <c r="S17" s="13"/>
      <c r="T17" s="16"/>
      <c r="U17" s="19"/>
      <c r="V17" s="7"/>
      <c r="W17" s="22"/>
      <c r="X17" s="5">
        <f>SUM(R17:W17)</f>
        <v>0</v>
      </c>
      <c r="Y17" s="41"/>
      <c r="Z17" s="10"/>
      <c r="AA17" s="13"/>
      <c r="AB17" s="16"/>
      <c r="AC17" s="19"/>
      <c r="AD17" s="7"/>
      <c r="AE17" s="22"/>
      <c r="AF17" s="5">
        <f>SUM(Z17:AE17)</f>
        <v>0</v>
      </c>
      <c r="AG17" s="41"/>
      <c r="AH17" s="10"/>
      <c r="AI17" s="13"/>
      <c r="AJ17" s="16"/>
      <c r="AK17" s="19"/>
      <c r="AL17" s="7"/>
      <c r="AM17" s="22"/>
      <c r="AN17" s="34">
        <f>SUM(AH17:AM17)</f>
        <v>0</v>
      </c>
      <c r="AO17" s="41"/>
      <c r="AP17" s="37"/>
      <c r="AQ17" s="13"/>
      <c r="AR17" s="16"/>
      <c r="AS17" s="19"/>
      <c r="AT17" s="7"/>
      <c r="AU17" s="22"/>
      <c r="AV17" s="5">
        <f>SUM(AP17:AU17)</f>
        <v>0</v>
      </c>
      <c r="AW17" s="41"/>
      <c r="AX17" s="37"/>
      <c r="AY17" s="13"/>
      <c r="AZ17" s="16"/>
      <c r="BA17" s="19"/>
      <c r="BB17" s="7"/>
      <c r="BC17" s="22"/>
      <c r="BD17" s="5">
        <f>SUM(AX17:BC17)</f>
        <v>0</v>
      </c>
      <c r="BE17" s="41"/>
      <c r="BF17" s="37"/>
      <c r="BG17" s="13"/>
      <c r="BH17" s="16"/>
      <c r="BI17" s="19"/>
      <c r="BJ17" s="7"/>
      <c r="BK17" s="22"/>
      <c r="BL17" s="5">
        <f>SUM(BF17:BK17)</f>
        <v>0</v>
      </c>
      <c r="BM17" s="41"/>
      <c r="BN17" s="37"/>
      <c r="BO17" s="13"/>
      <c r="BP17" s="16"/>
      <c r="BQ17" s="19"/>
      <c r="BR17" s="7"/>
      <c r="BS17" s="22"/>
      <c r="BT17" s="5">
        <f>SUM(BN17:BS17)</f>
        <v>0</v>
      </c>
      <c r="BU17" s="41"/>
      <c r="BV17" s="37"/>
      <c r="BW17" s="13"/>
      <c r="BX17" s="16"/>
      <c r="BY17" s="19"/>
      <c r="BZ17" s="7"/>
      <c r="CA17" s="22"/>
      <c r="CB17" s="5">
        <f>SUM(BV17:CA17)</f>
        <v>0</v>
      </c>
    </row>
    <row r="18" spans="1:80" ht="15.75" x14ac:dyDescent="0.25">
      <c r="A18" s="2" t="s">
        <v>16</v>
      </c>
      <c r="B18" s="10">
        <v>1</v>
      </c>
      <c r="C18" s="13">
        <v>1</v>
      </c>
      <c r="D18" s="16">
        <v>5</v>
      </c>
      <c r="E18" s="19">
        <v>0</v>
      </c>
      <c r="F18" s="7">
        <v>0</v>
      </c>
      <c r="G18" s="22">
        <v>1</v>
      </c>
      <c r="H18" s="5">
        <f>SUM(B18:G18)</f>
        <v>8</v>
      </c>
      <c r="I18" s="41"/>
      <c r="J18" s="10"/>
      <c r="K18" s="13"/>
      <c r="L18" s="16"/>
      <c r="M18" s="19"/>
      <c r="N18" s="7"/>
      <c r="O18" s="22"/>
      <c r="P18" s="5">
        <f>SUM(J18:O18)</f>
        <v>0</v>
      </c>
      <c r="Q18" s="41"/>
      <c r="R18" s="10"/>
      <c r="S18" s="13"/>
      <c r="T18" s="16"/>
      <c r="U18" s="19"/>
      <c r="V18" s="7"/>
      <c r="W18" s="22"/>
      <c r="X18" s="5">
        <f>SUM(R18:W18)</f>
        <v>0</v>
      </c>
      <c r="Y18" s="41"/>
      <c r="Z18" s="10"/>
      <c r="AA18" s="13"/>
      <c r="AB18" s="16"/>
      <c r="AC18" s="19"/>
      <c r="AD18" s="7"/>
      <c r="AE18" s="22"/>
      <c r="AF18" s="5">
        <f>SUM(Z18:AE18)</f>
        <v>0</v>
      </c>
      <c r="AG18" s="41"/>
      <c r="AH18" s="10"/>
      <c r="AI18" s="13"/>
      <c r="AJ18" s="16"/>
      <c r="AK18" s="19"/>
      <c r="AL18" s="7"/>
      <c r="AM18" s="22"/>
      <c r="AN18" s="34">
        <f>SUM(AH18:AM18)</f>
        <v>0</v>
      </c>
      <c r="AO18" s="41"/>
      <c r="AP18" s="37"/>
      <c r="AQ18" s="13"/>
      <c r="AR18" s="16"/>
      <c r="AS18" s="19"/>
      <c r="AT18" s="7"/>
      <c r="AU18" s="22"/>
      <c r="AV18" s="5">
        <f>SUM(AP18:AU18)</f>
        <v>0</v>
      </c>
      <c r="AW18" s="41"/>
      <c r="AX18" s="37"/>
      <c r="AY18" s="13"/>
      <c r="AZ18" s="16"/>
      <c r="BA18" s="19"/>
      <c r="BB18" s="7"/>
      <c r="BC18" s="22"/>
      <c r="BD18" s="5">
        <f>SUM(AX18:BC18)</f>
        <v>0</v>
      </c>
      <c r="BE18" s="41"/>
      <c r="BF18" s="37"/>
      <c r="BG18" s="13"/>
      <c r="BH18" s="16"/>
      <c r="BI18" s="19"/>
      <c r="BJ18" s="7"/>
      <c r="BK18" s="22"/>
      <c r="BL18" s="5">
        <f>SUM(BF18:BK18)</f>
        <v>0</v>
      </c>
      <c r="BM18" s="41"/>
      <c r="BN18" s="37"/>
      <c r="BO18" s="13"/>
      <c r="BP18" s="16"/>
      <c r="BQ18" s="19"/>
      <c r="BR18" s="7"/>
      <c r="BS18" s="22"/>
      <c r="BT18" s="5">
        <f>SUM(BN18:BS18)</f>
        <v>0</v>
      </c>
      <c r="BU18" s="41"/>
      <c r="BV18" s="37"/>
      <c r="BW18" s="13"/>
      <c r="BX18" s="16"/>
      <c r="BY18" s="19"/>
      <c r="BZ18" s="7"/>
      <c r="CA18" s="22"/>
      <c r="CB18" s="5">
        <f>SUM(BV18:CA18)</f>
        <v>0</v>
      </c>
    </row>
    <row r="19" spans="1:80" ht="15.75" x14ac:dyDescent="0.25">
      <c r="A19" s="2" t="s">
        <v>17</v>
      </c>
      <c r="B19" s="10">
        <v>1355</v>
      </c>
      <c r="C19" s="13">
        <v>2750</v>
      </c>
      <c r="D19" s="16">
        <v>2801</v>
      </c>
      <c r="E19" s="19">
        <v>3321</v>
      </c>
      <c r="F19" s="7">
        <v>2656</v>
      </c>
      <c r="G19" s="22">
        <v>5012</v>
      </c>
      <c r="H19" s="5">
        <f t="shared" si="0"/>
        <v>17895</v>
      </c>
      <c r="I19" s="41"/>
      <c r="J19" s="10">
        <v>560</v>
      </c>
      <c r="K19" s="13">
        <v>1013</v>
      </c>
      <c r="L19" s="16">
        <v>973</v>
      </c>
      <c r="M19" s="19">
        <v>1346</v>
      </c>
      <c r="N19" s="7">
        <v>870</v>
      </c>
      <c r="O19" s="22">
        <v>1531</v>
      </c>
      <c r="P19" s="5">
        <f t="shared" si="1"/>
        <v>6293</v>
      </c>
      <c r="Q19" s="41"/>
      <c r="R19" s="10">
        <v>397</v>
      </c>
      <c r="S19" s="13">
        <v>635</v>
      </c>
      <c r="T19" s="16">
        <v>629</v>
      </c>
      <c r="U19" s="19">
        <v>934</v>
      </c>
      <c r="V19" s="7">
        <v>592</v>
      </c>
      <c r="W19" s="22">
        <v>1073</v>
      </c>
      <c r="X19" s="5">
        <f t="shared" si="2"/>
        <v>4260</v>
      </c>
      <c r="Y19" s="41"/>
      <c r="Z19" s="10">
        <v>296</v>
      </c>
      <c r="AA19" s="13">
        <v>462</v>
      </c>
      <c r="AB19" s="16">
        <v>489</v>
      </c>
      <c r="AC19" s="19">
        <v>748</v>
      </c>
      <c r="AD19" s="7">
        <v>455</v>
      </c>
      <c r="AE19" s="22">
        <v>801</v>
      </c>
      <c r="AF19" s="5">
        <f t="shared" si="3"/>
        <v>3251</v>
      </c>
      <c r="AG19" s="41"/>
      <c r="AH19" s="10">
        <v>215</v>
      </c>
      <c r="AI19" s="13">
        <v>325</v>
      </c>
      <c r="AJ19" s="16">
        <v>379</v>
      </c>
      <c r="AK19" s="19">
        <v>599</v>
      </c>
      <c r="AL19" s="7">
        <v>325</v>
      </c>
      <c r="AM19" s="22">
        <v>590</v>
      </c>
      <c r="AN19" s="34">
        <f t="shared" si="4"/>
        <v>2433</v>
      </c>
      <c r="AO19" s="41"/>
      <c r="AP19" s="37">
        <v>154</v>
      </c>
      <c r="AQ19" s="13">
        <v>221</v>
      </c>
      <c r="AR19" s="16">
        <v>290</v>
      </c>
      <c r="AS19" s="19">
        <v>458</v>
      </c>
      <c r="AT19" s="7">
        <v>226</v>
      </c>
      <c r="AU19" s="22">
        <v>419</v>
      </c>
      <c r="AV19" s="5">
        <f t="shared" si="5"/>
        <v>1768</v>
      </c>
      <c r="AW19" s="41"/>
      <c r="AX19" s="37">
        <v>117</v>
      </c>
      <c r="AY19" s="13">
        <v>157</v>
      </c>
      <c r="AZ19" s="16">
        <v>220</v>
      </c>
      <c r="BA19" s="19">
        <v>365</v>
      </c>
      <c r="BB19" s="7">
        <v>143</v>
      </c>
      <c r="BC19" s="22">
        <v>292</v>
      </c>
      <c r="BD19" s="5">
        <f t="shared" ref="BD19:BD20" si="10">SUM(AX19:BC19)</f>
        <v>1294</v>
      </c>
      <c r="BE19" s="41"/>
      <c r="BF19" s="37">
        <v>94</v>
      </c>
      <c r="BG19" s="13">
        <v>122</v>
      </c>
      <c r="BH19" s="16">
        <v>174</v>
      </c>
      <c r="BI19" s="19">
        <v>302</v>
      </c>
      <c r="BJ19" s="7">
        <v>118</v>
      </c>
      <c r="BK19" s="22">
        <v>233</v>
      </c>
      <c r="BL19" s="5">
        <f t="shared" ref="BL19:BL20" si="11">SUM(BF19:BK19)</f>
        <v>1043</v>
      </c>
      <c r="BM19" s="41"/>
      <c r="BN19" s="37">
        <v>75</v>
      </c>
      <c r="BO19" s="13">
        <v>103</v>
      </c>
      <c r="BP19" s="16">
        <v>144</v>
      </c>
      <c r="BQ19" s="19">
        <v>254</v>
      </c>
      <c r="BR19" s="7">
        <v>93</v>
      </c>
      <c r="BS19" s="22">
        <v>206</v>
      </c>
      <c r="BT19" s="5">
        <f t="shared" ref="BT19:BT20" si="12">SUM(BN19:BS19)</f>
        <v>875</v>
      </c>
      <c r="BU19" s="41"/>
      <c r="BV19" s="37">
        <v>59</v>
      </c>
      <c r="BW19" s="13">
        <v>87</v>
      </c>
      <c r="BX19" s="16">
        <v>117</v>
      </c>
      <c r="BY19" s="19">
        <v>212</v>
      </c>
      <c r="BZ19" s="7">
        <v>74</v>
      </c>
      <c r="CA19" s="22">
        <v>171</v>
      </c>
      <c r="CB19" s="5">
        <f t="shared" ref="CB19:CB20" si="13">SUM(BV19:CA19)</f>
        <v>720</v>
      </c>
    </row>
    <row r="20" spans="1:80" ht="15.75" x14ac:dyDescent="0.25">
      <c r="A20" s="2" t="s">
        <v>18</v>
      </c>
      <c r="B20" s="10">
        <v>0</v>
      </c>
      <c r="C20" s="13">
        <v>4960</v>
      </c>
      <c r="D20" s="16">
        <v>148</v>
      </c>
      <c r="E20" s="19">
        <v>3</v>
      </c>
      <c r="F20" s="7">
        <v>0</v>
      </c>
      <c r="G20" s="22">
        <v>17</v>
      </c>
      <c r="H20" s="5">
        <f t="shared" si="0"/>
        <v>5128</v>
      </c>
      <c r="I20" s="41"/>
      <c r="J20" s="10">
        <v>0</v>
      </c>
      <c r="K20" s="13">
        <v>1412</v>
      </c>
      <c r="L20" s="16">
        <v>34</v>
      </c>
      <c r="M20" s="19">
        <v>2</v>
      </c>
      <c r="N20" s="7">
        <v>0</v>
      </c>
      <c r="O20" s="22">
        <v>1</v>
      </c>
      <c r="P20" s="5">
        <f t="shared" si="1"/>
        <v>1449</v>
      </c>
      <c r="Q20" s="41"/>
      <c r="R20" s="10">
        <v>0</v>
      </c>
      <c r="S20" s="13">
        <v>1012</v>
      </c>
      <c r="T20" s="16">
        <v>28</v>
      </c>
      <c r="U20" s="19">
        <v>0</v>
      </c>
      <c r="V20" s="7">
        <v>0</v>
      </c>
      <c r="W20" s="22">
        <v>1</v>
      </c>
      <c r="X20" s="5">
        <f t="shared" si="2"/>
        <v>1041</v>
      </c>
      <c r="Y20" s="41"/>
      <c r="Z20" s="10">
        <v>0</v>
      </c>
      <c r="AA20" s="13">
        <v>732</v>
      </c>
      <c r="AB20" s="16">
        <v>24</v>
      </c>
      <c r="AC20" s="19">
        <v>0</v>
      </c>
      <c r="AD20" s="7">
        <v>0</v>
      </c>
      <c r="AE20" s="22">
        <v>1</v>
      </c>
      <c r="AF20" s="5">
        <f t="shared" si="3"/>
        <v>757</v>
      </c>
      <c r="AG20" s="41"/>
      <c r="AH20" s="10"/>
      <c r="AI20" s="13"/>
      <c r="AJ20" s="16"/>
      <c r="AK20" s="19"/>
      <c r="AL20" s="7"/>
      <c r="AM20" s="22"/>
      <c r="AN20" s="34">
        <f t="shared" si="4"/>
        <v>0</v>
      </c>
      <c r="AO20" s="41"/>
      <c r="AP20" s="37"/>
      <c r="AQ20" s="13"/>
      <c r="AR20" s="16"/>
      <c r="AS20" s="19"/>
      <c r="AT20" s="7"/>
      <c r="AU20" s="22"/>
      <c r="AV20" s="5">
        <f t="shared" si="5"/>
        <v>0</v>
      </c>
      <c r="AW20" s="41"/>
      <c r="AX20" s="37"/>
      <c r="AY20" s="13"/>
      <c r="AZ20" s="16"/>
      <c r="BA20" s="19"/>
      <c r="BB20" s="7"/>
      <c r="BC20" s="22"/>
      <c r="BD20" s="5">
        <f t="shared" si="10"/>
        <v>0</v>
      </c>
      <c r="BE20" s="41"/>
      <c r="BF20" s="37"/>
      <c r="BG20" s="13"/>
      <c r="BH20" s="16"/>
      <c r="BI20" s="19"/>
      <c r="BJ20" s="7"/>
      <c r="BK20" s="22"/>
      <c r="BL20" s="5">
        <f t="shared" si="11"/>
        <v>0</v>
      </c>
      <c r="BM20" s="41"/>
      <c r="BN20" s="37"/>
      <c r="BO20" s="13"/>
      <c r="BP20" s="16"/>
      <c r="BQ20" s="19"/>
      <c r="BR20" s="7"/>
      <c r="BS20" s="22"/>
      <c r="BT20" s="5">
        <f t="shared" si="12"/>
        <v>0</v>
      </c>
      <c r="BU20" s="41"/>
      <c r="BV20" s="37"/>
      <c r="BW20" s="13"/>
      <c r="BX20" s="16"/>
      <c r="BY20" s="19"/>
      <c r="BZ20" s="7"/>
      <c r="CA20" s="22"/>
      <c r="CB20" s="5">
        <f t="shared" si="13"/>
        <v>0</v>
      </c>
    </row>
    <row r="21" spans="1:80" ht="15.75" x14ac:dyDescent="0.25">
      <c r="A21" s="1" t="s">
        <v>19</v>
      </c>
      <c r="B21" s="11">
        <f>SUM(B3:B20)</f>
        <v>6387</v>
      </c>
      <c r="C21" s="14">
        <f t="shared" ref="C21:X21" si="14">SUM(C3:C20)</f>
        <v>21308</v>
      </c>
      <c r="D21" s="17">
        <f t="shared" si="14"/>
        <v>5901</v>
      </c>
      <c r="E21" s="20">
        <f t="shared" si="14"/>
        <v>16857</v>
      </c>
      <c r="F21" s="8">
        <f t="shared" si="14"/>
        <v>26494</v>
      </c>
      <c r="G21" s="23">
        <f t="shared" si="14"/>
        <v>9895</v>
      </c>
      <c r="H21" s="25">
        <f t="shared" si="14"/>
        <v>86842</v>
      </c>
      <c r="I21" s="42"/>
      <c r="J21" s="11">
        <f t="shared" si="14"/>
        <v>3808</v>
      </c>
      <c r="K21" s="14">
        <f t="shared" si="14"/>
        <v>11246</v>
      </c>
      <c r="L21" s="17">
        <f t="shared" si="14"/>
        <v>2911</v>
      </c>
      <c r="M21" s="20">
        <f t="shared" si="14"/>
        <v>10373</v>
      </c>
      <c r="N21" s="8">
        <f t="shared" si="14"/>
        <v>18516</v>
      </c>
      <c r="O21" s="23">
        <f t="shared" si="14"/>
        <v>4595</v>
      </c>
      <c r="P21" s="25">
        <f t="shared" si="14"/>
        <v>51449</v>
      </c>
      <c r="Q21" s="42"/>
      <c r="R21" s="11">
        <f t="shared" si="14"/>
        <v>2419</v>
      </c>
      <c r="S21" s="14">
        <f t="shared" si="14"/>
        <v>6781</v>
      </c>
      <c r="T21" s="17">
        <f t="shared" si="14"/>
        <v>1998</v>
      </c>
      <c r="U21" s="20">
        <f t="shared" si="14"/>
        <v>6629</v>
      </c>
      <c r="V21" s="8">
        <f t="shared" si="14"/>
        <v>13286</v>
      </c>
      <c r="W21" s="23">
        <f t="shared" si="14"/>
        <v>3058</v>
      </c>
      <c r="X21" s="25">
        <f t="shared" si="14"/>
        <v>34171</v>
      </c>
      <c r="Y21" s="42"/>
      <c r="Z21" s="11">
        <f t="shared" ref="Z21:AF21" si="15">SUM(Z3:Z20)</f>
        <v>1847</v>
      </c>
      <c r="AA21" s="14">
        <f t="shared" si="15"/>
        <v>4939</v>
      </c>
      <c r="AB21" s="17">
        <f t="shared" si="15"/>
        <v>1589</v>
      </c>
      <c r="AC21" s="20">
        <f t="shared" si="15"/>
        <v>5332</v>
      </c>
      <c r="AD21" s="8">
        <f t="shared" si="15"/>
        <v>10135</v>
      </c>
      <c r="AE21" s="23">
        <f t="shared" si="15"/>
        <v>2119</v>
      </c>
      <c r="AF21" s="25">
        <f t="shared" si="15"/>
        <v>25961</v>
      </c>
      <c r="AG21" s="42"/>
      <c r="AH21" s="11">
        <f t="shared" ref="AH21:AN21" si="16">SUM(AH3:AH20)</f>
        <v>1468</v>
      </c>
      <c r="AI21" s="14">
        <f t="shared" si="16"/>
        <v>3317</v>
      </c>
      <c r="AJ21" s="17">
        <f t="shared" si="16"/>
        <v>1205</v>
      </c>
      <c r="AK21" s="20">
        <f t="shared" si="16"/>
        <v>4433</v>
      </c>
      <c r="AL21" s="8">
        <f t="shared" si="16"/>
        <v>8034</v>
      </c>
      <c r="AM21" s="23">
        <f t="shared" si="16"/>
        <v>1336</v>
      </c>
      <c r="AN21" s="35">
        <f t="shared" si="16"/>
        <v>19793</v>
      </c>
      <c r="AO21" s="42"/>
      <c r="AP21" s="38">
        <f t="shared" ref="AP21:AV21" si="17">SUM(AP3:AP20)</f>
        <v>1153</v>
      </c>
      <c r="AQ21" s="14">
        <f t="shared" si="17"/>
        <v>2635</v>
      </c>
      <c r="AR21" s="17">
        <f t="shared" si="17"/>
        <v>992</v>
      </c>
      <c r="AS21" s="20">
        <f t="shared" si="17"/>
        <v>3694</v>
      </c>
      <c r="AT21" s="8">
        <f t="shared" si="17"/>
        <v>6477</v>
      </c>
      <c r="AU21" s="23">
        <f t="shared" si="17"/>
        <v>1006</v>
      </c>
      <c r="AV21" s="25">
        <f t="shared" si="17"/>
        <v>15957</v>
      </c>
      <c r="AW21" s="42"/>
      <c r="AX21" s="38">
        <f t="shared" ref="AX21:BD21" si="18">SUM(AX3:AX20)</f>
        <v>968</v>
      </c>
      <c r="AY21" s="14">
        <f t="shared" si="18"/>
        <v>2217</v>
      </c>
      <c r="AZ21" s="17">
        <f t="shared" si="18"/>
        <v>812</v>
      </c>
      <c r="BA21" s="20">
        <f t="shared" si="18"/>
        <v>3119</v>
      </c>
      <c r="BB21" s="8">
        <f t="shared" si="18"/>
        <v>5445</v>
      </c>
      <c r="BC21" s="23">
        <f t="shared" si="18"/>
        <v>779</v>
      </c>
      <c r="BD21" s="25">
        <f t="shared" si="18"/>
        <v>13340</v>
      </c>
      <c r="BE21" s="42"/>
      <c r="BF21" s="38">
        <f t="shared" ref="BF21:BL21" si="19">SUM(BF3:BF20)</f>
        <v>774</v>
      </c>
      <c r="BG21" s="14">
        <f t="shared" si="19"/>
        <v>1853</v>
      </c>
      <c r="BH21" s="17">
        <f t="shared" si="19"/>
        <v>668</v>
      </c>
      <c r="BI21" s="20">
        <f t="shared" si="19"/>
        <v>2645</v>
      </c>
      <c r="BJ21" s="8">
        <f t="shared" si="19"/>
        <v>4646</v>
      </c>
      <c r="BK21" s="23">
        <f t="shared" si="19"/>
        <v>625</v>
      </c>
      <c r="BL21" s="25">
        <f t="shared" si="19"/>
        <v>11211</v>
      </c>
      <c r="BM21" s="42"/>
      <c r="BN21" s="38">
        <f t="shared" ref="BN21:BT21" si="20">SUM(BN3:BN20)</f>
        <v>461</v>
      </c>
      <c r="BO21" s="14">
        <f t="shared" si="20"/>
        <v>1308</v>
      </c>
      <c r="BP21" s="17">
        <f t="shared" si="20"/>
        <v>422</v>
      </c>
      <c r="BQ21" s="20">
        <f t="shared" si="20"/>
        <v>1778</v>
      </c>
      <c r="BR21" s="8">
        <f t="shared" si="20"/>
        <v>3759</v>
      </c>
      <c r="BS21" s="23">
        <f t="shared" si="20"/>
        <v>372</v>
      </c>
      <c r="BT21" s="25">
        <f t="shared" si="20"/>
        <v>8100</v>
      </c>
      <c r="BU21" s="42"/>
      <c r="BV21" s="38">
        <f t="shared" ref="BV21:CB21" si="21">SUM(BV3:BV20)</f>
        <v>370</v>
      </c>
      <c r="BW21" s="14">
        <f t="shared" si="21"/>
        <v>1073</v>
      </c>
      <c r="BX21" s="17">
        <f t="shared" si="21"/>
        <v>331</v>
      </c>
      <c r="BY21" s="20">
        <f t="shared" si="21"/>
        <v>1481</v>
      </c>
      <c r="BZ21" s="8">
        <f t="shared" si="21"/>
        <v>2979</v>
      </c>
      <c r="CA21" s="23">
        <f t="shared" si="21"/>
        <v>287</v>
      </c>
      <c r="CB21" s="25">
        <f t="shared" si="21"/>
        <v>6521</v>
      </c>
    </row>
  </sheetData>
  <sortState xmlns:xlrd2="http://schemas.microsoft.com/office/spreadsheetml/2017/richdata2" ref="A15:AV16">
    <sortCondition ref="A15:A16"/>
  </sortState>
  <mergeCells count="10">
    <mergeCell ref="BV1:CB1"/>
    <mergeCell ref="BN1:BT1"/>
    <mergeCell ref="B1:H1"/>
    <mergeCell ref="J1:P1"/>
    <mergeCell ref="R1:X1"/>
    <mergeCell ref="BF1:BL1"/>
    <mergeCell ref="AX1:BD1"/>
    <mergeCell ref="AP1:AV1"/>
    <mergeCell ref="AH1:AN1"/>
    <mergeCell ref="Z1:A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43"/>
  <sheetViews>
    <sheetView zoomScale="85" zoomScaleNormal="85" workbookViewId="0">
      <pane xSplit="1" topLeftCell="BH1" activePane="topRight" state="frozen"/>
      <selection pane="topRight" activeCell="A3" sqref="A3:XFD3"/>
    </sheetView>
  </sheetViews>
  <sheetFormatPr defaultRowHeight="15" x14ac:dyDescent="0.25"/>
  <cols>
    <col min="1" max="1" width="60.7109375" bestFit="1" customWidth="1"/>
    <col min="2" max="2" width="11.28515625" bestFit="1" customWidth="1"/>
    <col min="3" max="3" width="13.5703125" bestFit="1" customWidth="1"/>
    <col min="4" max="4" width="9.5703125" bestFit="1" customWidth="1"/>
    <col min="5" max="5" width="13.5703125" bestFit="1" customWidth="1"/>
    <col min="6" max="6" width="9.5703125" bestFit="1" customWidth="1"/>
    <col min="7" max="7" width="8.85546875" bestFit="1" customWidth="1"/>
    <col min="8" max="8" width="10.28515625" bestFit="1" customWidth="1"/>
    <col min="9" max="9" width="4.7109375" customWidth="1"/>
    <col min="10" max="10" width="11.28515625" bestFit="1" customWidth="1"/>
    <col min="11" max="11" width="13.5703125" bestFit="1" customWidth="1"/>
    <col min="12" max="12" width="9.5703125" bestFit="1" customWidth="1"/>
    <col min="13" max="13" width="13.5703125" bestFit="1" customWidth="1"/>
    <col min="14" max="14" width="9.5703125" bestFit="1" customWidth="1"/>
    <col min="15" max="15" width="8.85546875" bestFit="1" customWidth="1"/>
    <col min="16" max="16" width="10.28515625" bestFit="1" customWidth="1"/>
    <col min="17" max="17" width="4.7109375" customWidth="1"/>
    <col min="18" max="18" width="11.28515625" bestFit="1" customWidth="1"/>
    <col min="19" max="19" width="13.5703125" bestFit="1" customWidth="1"/>
    <col min="20" max="20" width="9.5703125" bestFit="1" customWidth="1"/>
    <col min="21" max="21" width="13.5703125" bestFit="1" customWidth="1"/>
    <col min="22" max="22" width="9.5703125" bestFit="1" customWidth="1"/>
    <col min="23" max="23" width="8.85546875" bestFit="1" customWidth="1"/>
    <col min="24" max="24" width="10.28515625" bestFit="1" customWidth="1"/>
    <col min="25" max="25" width="4.7109375" customWidth="1"/>
    <col min="26" max="26" width="11.28515625" bestFit="1" customWidth="1"/>
    <col min="27" max="27" width="13.5703125" bestFit="1" customWidth="1"/>
    <col min="28" max="28" width="9.5703125" bestFit="1" customWidth="1"/>
    <col min="29" max="29" width="13.5703125" bestFit="1" customWidth="1"/>
    <col min="30" max="30" width="9.5703125" bestFit="1" customWidth="1"/>
    <col min="31" max="31" width="8.85546875" bestFit="1" customWidth="1"/>
    <col min="32" max="32" width="10.28515625" bestFit="1" customWidth="1"/>
    <col min="33" max="33" width="4.7109375" customWidth="1"/>
    <col min="34" max="34" width="11.28515625" bestFit="1" customWidth="1"/>
    <col min="35" max="35" width="13.85546875" bestFit="1" customWidth="1"/>
    <col min="36" max="36" width="9.7109375" bestFit="1" customWidth="1"/>
    <col min="37" max="37" width="14.140625" bestFit="1" customWidth="1"/>
    <col min="38" max="38" width="10" bestFit="1" customWidth="1"/>
    <col min="39" max="39" width="9.140625" bestFit="1" customWidth="1"/>
    <col min="40" max="40" width="10.42578125" bestFit="1" customWidth="1"/>
    <col min="41" max="41" width="4.7109375" customWidth="1"/>
    <col min="42" max="42" width="11.28515625" bestFit="1" customWidth="1"/>
    <col min="43" max="43" width="13.85546875" bestFit="1" customWidth="1"/>
    <col min="44" max="44" width="9.7109375" bestFit="1" customWidth="1"/>
    <col min="45" max="45" width="14.140625" bestFit="1" customWidth="1"/>
    <col min="46" max="46" width="10" bestFit="1" customWidth="1"/>
    <col min="47" max="47" width="9.140625" bestFit="1" customWidth="1"/>
    <col min="48" max="48" width="10.42578125" bestFit="1" customWidth="1"/>
    <col min="49" max="49" width="4.7109375" customWidth="1"/>
    <col min="50" max="50" width="11.28515625" bestFit="1" customWidth="1"/>
    <col min="51" max="51" width="13.85546875" bestFit="1" customWidth="1"/>
    <col min="52" max="52" width="9.7109375" bestFit="1" customWidth="1"/>
    <col min="53" max="53" width="14.140625" bestFit="1" customWidth="1"/>
    <col min="54" max="54" width="10" bestFit="1" customWidth="1"/>
    <col min="55" max="55" width="9.140625" bestFit="1" customWidth="1"/>
    <col min="56" max="56" width="10.42578125" bestFit="1" customWidth="1"/>
    <col min="57" max="57" width="4.7109375" customWidth="1"/>
    <col min="58" max="58" width="11.5703125" bestFit="1" customWidth="1"/>
    <col min="59" max="59" width="14" bestFit="1" customWidth="1"/>
    <col min="60" max="60" width="10" bestFit="1" customWidth="1"/>
    <col min="61" max="61" width="14" bestFit="1" customWidth="1"/>
    <col min="62" max="62" width="10" bestFit="1" customWidth="1"/>
    <col min="63" max="63" width="9.140625" bestFit="1" customWidth="1"/>
    <col min="64" max="64" width="10.7109375" bestFit="1" customWidth="1"/>
    <col min="65" max="65" width="4.5703125" customWidth="1"/>
    <col min="66" max="72" width="12.5703125" customWidth="1"/>
    <col min="73" max="73" width="3.85546875" customWidth="1"/>
    <col min="74" max="80" width="12.7109375" customWidth="1"/>
  </cols>
  <sheetData>
    <row r="1" spans="1:80" s="3" customFormat="1" ht="15.75" x14ac:dyDescent="0.25">
      <c r="A1" s="15" t="s">
        <v>39</v>
      </c>
      <c r="B1" s="48" t="s">
        <v>35</v>
      </c>
      <c r="C1" s="48"/>
      <c r="D1" s="48"/>
      <c r="E1" s="48"/>
      <c r="F1" s="48"/>
      <c r="G1" s="48"/>
      <c r="H1" s="48"/>
      <c r="I1" s="39"/>
      <c r="J1" s="48" t="s">
        <v>37</v>
      </c>
      <c r="K1" s="48"/>
      <c r="L1" s="48"/>
      <c r="M1" s="48"/>
      <c r="N1" s="48"/>
      <c r="O1" s="48"/>
      <c r="P1" s="48"/>
      <c r="Q1" s="39"/>
      <c r="R1" s="48" t="s">
        <v>38</v>
      </c>
      <c r="S1" s="48"/>
      <c r="T1" s="48"/>
      <c r="U1" s="48"/>
      <c r="V1" s="48"/>
      <c r="W1" s="48"/>
      <c r="X1" s="48"/>
      <c r="Y1" s="39"/>
      <c r="Z1" s="48" t="s">
        <v>40</v>
      </c>
      <c r="AA1" s="48"/>
      <c r="AB1" s="48"/>
      <c r="AC1" s="48"/>
      <c r="AD1" s="48"/>
      <c r="AE1" s="48"/>
      <c r="AF1" s="48"/>
      <c r="AG1" s="39"/>
      <c r="AH1" s="48" t="s">
        <v>41</v>
      </c>
      <c r="AI1" s="48"/>
      <c r="AJ1" s="48"/>
      <c r="AK1" s="48"/>
      <c r="AL1" s="48"/>
      <c r="AM1" s="48"/>
      <c r="AN1" s="48"/>
      <c r="AO1" s="39"/>
      <c r="AP1" s="48" t="s">
        <v>44</v>
      </c>
      <c r="AQ1" s="48"/>
      <c r="AR1" s="48"/>
      <c r="AS1" s="48"/>
      <c r="AT1" s="48"/>
      <c r="AU1" s="48"/>
      <c r="AV1" s="48"/>
      <c r="AW1" s="39"/>
      <c r="AX1" s="48" t="s">
        <v>46</v>
      </c>
      <c r="AY1" s="48"/>
      <c r="AZ1" s="48"/>
      <c r="BA1" s="48"/>
      <c r="BB1" s="48"/>
      <c r="BC1" s="48"/>
      <c r="BD1" s="48"/>
      <c r="BE1" s="39"/>
      <c r="BF1" s="48" t="s">
        <v>47</v>
      </c>
      <c r="BG1" s="48"/>
      <c r="BH1" s="48"/>
      <c r="BI1" s="48"/>
      <c r="BJ1" s="48"/>
      <c r="BK1" s="48"/>
      <c r="BL1" s="48"/>
      <c r="BM1" s="39"/>
      <c r="BN1" s="48" t="s">
        <v>48</v>
      </c>
      <c r="BO1" s="48"/>
      <c r="BP1" s="48"/>
      <c r="BQ1" s="48"/>
      <c r="BR1" s="48"/>
      <c r="BS1" s="48"/>
      <c r="BT1" s="48"/>
      <c r="BU1" s="39"/>
      <c r="BV1" s="48" t="s">
        <v>49</v>
      </c>
      <c r="BW1" s="48"/>
      <c r="BX1" s="48"/>
      <c r="BY1" s="48"/>
      <c r="BZ1" s="48"/>
      <c r="CA1" s="48"/>
      <c r="CB1" s="48"/>
    </row>
    <row r="2" spans="1:80" s="3" customFormat="1" ht="15.75" x14ac:dyDescent="0.25">
      <c r="A2" s="1" t="s">
        <v>34</v>
      </c>
      <c r="B2" s="9" t="s">
        <v>28</v>
      </c>
      <c r="C2" s="12" t="s">
        <v>29</v>
      </c>
      <c r="D2" s="15" t="s">
        <v>30</v>
      </c>
      <c r="E2" s="18" t="s">
        <v>31</v>
      </c>
      <c r="F2" s="6" t="s">
        <v>32</v>
      </c>
      <c r="G2" s="21" t="s">
        <v>33</v>
      </c>
      <c r="H2" s="24" t="s">
        <v>36</v>
      </c>
      <c r="I2" s="43"/>
      <c r="J2" s="9" t="s">
        <v>28</v>
      </c>
      <c r="K2" s="12" t="s">
        <v>29</v>
      </c>
      <c r="L2" s="15" t="s">
        <v>30</v>
      </c>
      <c r="M2" s="18" t="s">
        <v>31</v>
      </c>
      <c r="N2" s="6" t="s">
        <v>32</v>
      </c>
      <c r="O2" s="21" t="s">
        <v>33</v>
      </c>
      <c r="P2" s="24" t="s">
        <v>36</v>
      </c>
      <c r="Q2" s="43"/>
      <c r="R2" s="9" t="s">
        <v>28</v>
      </c>
      <c r="S2" s="12" t="s">
        <v>29</v>
      </c>
      <c r="T2" s="15" t="s">
        <v>30</v>
      </c>
      <c r="U2" s="18" t="s">
        <v>31</v>
      </c>
      <c r="V2" s="6" t="s">
        <v>32</v>
      </c>
      <c r="W2" s="21" t="s">
        <v>33</v>
      </c>
      <c r="X2" s="1" t="s">
        <v>36</v>
      </c>
      <c r="Y2" s="43"/>
      <c r="Z2" s="9" t="s">
        <v>28</v>
      </c>
      <c r="AA2" s="12" t="s">
        <v>29</v>
      </c>
      <c r="AB2" s="15" t="s">
        <v>30</v>
      </c>
      <c r="AC2" s="18" t="s">
        <v>31</v>
      </c>
      <c r="AD2" s="6" t="s">
        <v>32</v>
      </c>
      <c r="AE2" s="21" t="s">
        <v>33</v>
      </c>
      <c r="AF2" s="1" t="s">
        <v>36</v>
      </c>
      <c r="AG2" s="43"/>
      <c r="AH2" s="9" t="s">
        <v>28</v>
      </c>
      <c r="AI2" s="12" t="s">
        <v>29</v>
      </c>
      <c r="AJ2" s="15" t="s">
        <v>30</v>
      </c>
      <c r="AK2" s="18" t="s">
        <v>31</v>
      </c>
      <c r="AL2" s="6" t="s">
        <v>32</v>
      </c>
      <c r="AM2" s="21" t="s">
        <v>33</v>
      </c>
      <c r="AN2" s="1" t="s">
        <v>36</v>
      </c>
      <c r="AO2" s="43"/>
      <c r="AP2" s="9" t="s">
        <v>28</v>
      </c>
      <c r="AQ2" s="12" t="s">
        <v>29</v>
      </c>
      <c r="AR2" s="15" t="s">
        <v>30</v>
      </c>
      <c r="AS2" s="18" t="s">
        <v>31</v>
      </c>
      <c r="AT2" s="6" t="s">
        <v>32</v>
      </c>
      <c r="AU2" s="21" t="s">
        <v>33</v>
      </c>
      <c r="AV2" s="1" t="s">
        <v>36</v>
      </c>
      <c r="AW2" s="43"/>
      <c r="AX2" s="9" t="s">
        <v>28</v>
      </c>
      <c r="AY2" s="12" t="s">
        <v>29</v>
      </c>
      <c r="AZ2" s="15" t="s">
        <v>30</v>
      </c>
      <c r="BA2" s="18" t="s">
        <v>31</v>
      </c>
      <c r="BB2" s="6" t="s">
        <v>32</v>
      </c>
      <c r="BC2" s="21" t="s">
        <v>33</v>
      </c>
      <c r="BD2" s="1" t="s">
        <v>36</v>
      </c>
      <c r="BE2" s="43"/>
      <c r="BF2" s="9" t="s">
        <v>28</v>
      </c>
      <c r="BG2" s="12" t="s">
        <v>29</v>
      </c>
      <c r="BH2" s="15" t="s">
        <v>30</v>
      </c>
      <c r="BI2" s="18" t="s">
        <v>31</v>
      </c>
      <c r="BJ2" s="6" t="s">
        <v>32</v>
      </c>
      <c r="BK2" s="21" t="s">
        <v>33</v>
      </c>
      <c r="BL2" s="1" t="s">
        <v>36</v>
      </c>
      <c r="BM2" s="43"/>
      <c r="BN2" s="9" t="s">
        <v>28</v>
      </c>
      <c r="BO2" s="12" t="s">
        <v>29</v>
      </c>
      <c r="BP2" s="15" t="s">
        <v>30</v>
      </c>
      <c r="BQ2" s="18" t="s">
        <v>31</v>
      </c>
      <c r="BR2" s="6" t="s">
        <v>32</v>
      </c>
      <c r="BS2" s="21" t="s">
        <v>33</v>
      </c>
      <c r="BT2" s="1" t="s">
        <v>36</v>
      </c>
      <c r="BU2" s="43"/>
      <c r="BV2" s="9" t="s">
        <v>28</v>
      </c>
      <c r="BW2" s="12" t="s">
        <v>29</v>
      </c>
      <c r="BX2" s="15" t="s">
        <v>30</v>
      </c>
      <c r="BY2" s="18" t="s">
        <v>31</v>
      </c>
      <c r="BZ2" s="6" t="s">
        <v>32</v>
      </c>
      <c r="CA2" s="21" t="s">
        <v>33</v>
      </c>
      <c r="CB2" s="1" t="s">
        <v>36</v>
      </c>
    </row>
    <row r="3" spans="1:80" s="4" customFormat="1" ht="15.75" x14ac:dyDescent="0.25">
      <c r="A3" s="2" t="s">
        <v>20</v>
      </c>
      <c r="B3" s="10">
        <v>1401</v>
      </c>
      <c r="C3" s="13">
        <v>868</v>
      </c>
      <c r="D3" s="16">
        <v>283</v>
      </c>
      <c r="E3" s="19">
        <v>3201</v>
      </c>
      <c r="F3" s="7">
        <v>205</v>
      </c>
      <c r="G3" s="22">
        <v>0</v>
      </c>
      <c r="H3" s="5">
        <f t="shared" ref="H3:H28" si="0">SUM(B3:G3)</f>
        <v>5958</v>
      </c>
      <c r="I3" s="44"/>
      <c r="J3" s="10">
        <v>1207</v>
      </c>
      <c r="K3" s="31">
        <v>925</v>
      </c>
      <c r="L3" s="30">
        <v>269</v>
      </c>
      <c r="M3" s="19">
        <v>2986</v>
      </c>
      <c r="N3" s="28">
        <v>130</v>
      </c>
      <c r="O3" s="27">
        <v>0</v>
      </c>
      <c r="P3" s="5">
        <f>SUM(J3:O3)</f>
        <v>5517</v>
      </c>
      <c r="Q3" s="44"/>
      <c r="R3" s="10">
        <v>873</v>
      </c>
      <c r="S3" s="13">
        <v>863</v>
      </c>
      <c r="T3" s="16">
        <v>236</v>
      </c>
      <c r="U3" s="19">
        <v>1964</v>
      </c>
      <c r="V3" s="7">
        <v>112</v>
      </c>
      <c r="W3" s="22">
        <v>0</v>
      </c>
      <c r="X3" s="5">
        <f>SUM(R3:W3)</f>
        <v>4048</v>
      </c>
      <c r="Y3" s="44"/>
      <c r="Z3" s="10">
        <v>776</v>
      </c>
      <c r="AA3" s="13">
        <v>799</v>
      </c>
      <c r="AB3" s="16">
        <v>223</v>
      </c>
      <c r="AC3" s="19">
        <v>1823</v>
      </c>
      <c r="AD3" s="7">
        <v>101</v>
      </c>
      <c r="AE3" s="22">
        <v>0</v>
      </c>
      <c r="AF3" s="5">
        <f>SUM(Z3:AE3)</f>
        <v>3722</v>
      </c>
      <c r="AG3" s="44"/>
      <c r="AH3" s="10">
        <v>506</v>
      </c>
      <c r="AI3" s="13">
        <v>677</v>
      </c>
      <c r="AJ3" s="16">
        <v>146</v>
      </c>
      <c r="AK3" s="19">
        <v>1311</v>
      </c>
      <c r="AL3" s="7">
        <v>90</v>
      </c>
      <c r="AM3" s="22">
        <v>0</v>
      </c>
      <c r="AN3" s="5">
        <f>SUM(AH3:AM3)</f>
        <v>2730</v>
      </c>
      <c r="AO3" s="44"/>
      <c r="AP3" s="10">
        <v>340</v>
      </c>
      <c r="AQ3" s="13">
        <v>513</v>
      </c>
      <c r="AR3" s="16">
        <v>60</v>
      </c>
      <c r="AS3" s="19">
        <v>581</v>
      </c>
      <c r="AT3" s="7">
        <v>14</v>
      </c>
      <c r="AU3" s="22">
        <v>0</v>
      </c>
      <c r="AV3" s="5">
        <f>SUM(AP3:AU3)</f>
        <v>1508</v>
      </c>
      <c r="AW3" s="44"/>
      <c r="AX3" s="10">
        <v>164</v>
      </c>
      <c r="AY3" s="13">
        <v>375</v>
      </c>
      <c r="AZ3" s="16">
        <v>68</v>
      </c>
      <c r="BA3" s="19">
        <v>615</v>
      </c>
      <c r="BB3" s="7">
        <v>15</v>
      </c>
      <c r="BC3" s="22">
        <v>0</v>
      </c>
      <c r="BD3" s="5">
        <f>SUM(AX3:BC3)</f>
        <v>1237</v>
      </c>
      <c r="BE3" s="44"/>
      <c r="BF3" s="10">
        <v>147</v>
      </c>
      <c r="BG3" s="13">
        <v>370</v>
      </c>
      <c r="BH3" s="16">
        <v>47</v>
      </c>
      <c r="BI3" s="19">
        <v>465</v>
      </c>
      <c r="BJ3" s="7">
        <v>8</v>
      </c>
      <c r="BK3" s="22">
        <v>0</v>
      </c>
      <c r="BL3" s="5">
        <f>SUM(BF3:BK3)</f>
        <v>1037</v>
      </c>
      <c r="BM3" s="44"/>
      <c r="BN3" s="10">
        <v>141</v>
      </c>
      <c r="BO3" s="13">
        <v>338</v>
      </c>
      <c r="BP3" s="16">
        <v>32</v>
      </c>
      <c r="BQ3" s="19">
        <v>328</v>
      </c>
      <c r="BR3" s="7">
        <v>6</v>
      </c>
      <c r="BS3" s="22">
        <v>0</v>
      </c>
      <c r="BT3" s="5">
        <f>SUM(BN3:BS3)</f>
        <v>845</v>
      </c>
      <c r="BU3" s="44"/>
      <c r="BV3" s="10">
        <v>85</v>
      </c>
      <c r="BW3" s="13">
        <v>317</v>
      </c>
      <c r="BX3" s="16">
        <v>35</v>
      </c>
      <c r="BY3" s="19">
        <v>365</v>
      </c>
      <c r="BZ3" s="7">
        <v>6</v>
      </c>
      <c r="CA3" s="22">
        <v>0</v>
      </c>
      <c r="CB3" s="5">
        <f>SUM(BV3:CA3)</f>
        <v>808</v>
      </c>
    </row>
    <row r="4" spans="1:80" s="4" customFormat="1" ht="15.75" x14ac:dyDescent="0.25">
      <c r="A4" s="2" t="s">
        <v>0</v>
      </c>
      <c r="B4" s="10">
        <v>139</v>
      </c>
      <c r="C4" s="13">
        <v>125</v>
      </c>
      <c r="D4" s="16">
        <v>38</v>
      </c>
      <c r="E4" s="19">
        <v>64</v>
      </c>
      <c r="F4" s="7">
        <v>162</v>
      </c>
      <c r="G4" s="22">
        <v>60</v>
      </c>
      <c r="H4" s="5">
        <f t="shared" si="0"/>
        <v>588</v>
      </c>
      <c r="I4" s="44"/>
      <c r="J4" s="32">
        <v>85</v>
      </c>
      <c r="K4" s="31">
        <v>42</v>
      </c>
      <c r="L4" s="30">
        <v>29</v>
      </c>
      <c r="M4" s="29">
        <v>58</v>
      </c>
      <c r="N4" s="28">
        <v>149</v>
      </c>
      <c r="O4" s="27">
        <v>20</v>
      </c>
      <c r="P4" s="5">
        <f t="shared" ref="P4:P28" si="1">SUM(J4:O4)</f>
        <v>383</v>
      </c>
      <c r="Q4" s="44"/>
      <c r="R4" s="10">
        <v>47</v>
      </c>
      <c r="S4" s="13">
        <v>45</v>
      </c>
      <c r="T4" s="16">
        <v>28</v>
      </c>
      <c r="U4" s="19">
        <v>43</v>
      </c>
      <c r="V4" s="7">
        <v>120</v>
      </c>
      <c r="W4" s="22">
        <v>20</v>
      </c>
      <c r="X4" s="5">
        <f t="shared" ref="X4:X28" si="2">SUM(R4:W4)</f>
        <v>303</v>
      </c>
      <c r="Y4" s="44"/>
      <c r="Z4" s="10">
        <v>40</v>
      </c>
      <c r="AA4" s="13">
        <v>48</v>
      </c>
      <c r="AB4" s="16">
        <v>29</v>
      </c>
      <c r="AC4" s="19">
        <v>41</v>
      </c>
      <c r="AD4" s="7">
        <v>103</v>
      </c>
      <c r="AE4" s="22">
        <v>23</v>
      </c>
      <c r="AF4" s="5">
        <f t="shared" ref="AF4:AF28" si="3">SUM(Z4:AE4)</f>
        <v>284</v>
      </c>
      <c r="AG4" s="44"/>
      <c r="AH4" s="10">
        <v>36</v>
      </c>
      <c r="AI4" s="13">
        <v>56</v>
      </c>
      <c r="AJ4" s="16">
        <v>22</v>
      </c>
      <c r="AK4" s="19">
        <v>30</v>
      </c>
      <c r="AL4" s="7">
        <v>100</v>
      </c>
      <c r="AM4" s="22">
        <v>28</v>
      </c>
      <c r="AN4" s="5">
        <f t="shared" ref="AN4:AN28" si="4">SUM(AH4:AM4)</f>
        <v>272</v>
      </c>
      <c r="AO4" s="44"/>
      <c r="AP4" s="10">
        <v>23</v>
      </c>
      <c r="AQ4" s="13">
        <v>57</v>
      </c>
      <c r="AR4" s="16">
        <v>22</v>
      </c>
      <c r="AS4" s="19">
        <v>31</v>
      </c>
      <c r="AT4" s="7">
        <v>106</v>
      </c>
      <c r="AU4" s="22">
        <v>22</v>
      </c>
      <c r="AV4" s="5">
        <f t="shared" ref="AV4:AV28" si="5">SUM(AP4:AU4)</f>
        <v>261</v>
      </c>
      <c r="AW4" s="44"/>
      <c r="AX4" s="10">
        <v>4</v>
      </c>
      <c r="AY4" s="13">
        <v>55</v>
      </c>
      <c r="AZ4" s="16">
        <v>22</v>
      </c>
      <c r="BA4" s="19">
        <v>22</v>
      </c>
      <c r="BB4" s="7">
        <v>99</v>
      </c>
      <c r="BC4" s="22">
        <v>25</v>
      </c>
      <c r="BD4" s="5">
        <f t="shared" ref="BD4:BD19" si="6">SUM(AX4:BC4)</f>
        <v>227</v>
      </c>
      <c r="BE4" s="44"/>
      <c r="BF4" s="10">
        <v>4</v>
      </c>
      <c r="BG4" s="13">
        <v>47</v>
      </c>
      <c r="BH4" s="16">
        <v>24</v>
      </c>
      <c r="BI4" s="19">
        <v>13</v>
      </c>
      <c r="BJ4" s="7">
        <v>114</v>
      </c>
      <c r="BK4" s="22">
        <v>8</v>
      </c>
      <c r="BL4" s="5">
        <f t="shared" ref="BL4:BL19" si="7">SUM(BF4:BK4)</f>
        <v>210</v>
      </c>
      <c r="BM4" s="44"/>
      <c r="BN4" s="10">
        <v>4</v>
      </c>
      <c r="BO4" s="13">
        <v>41</v>
      </c>
      <c r="BP4" s="16">
        <v>50</v>
      </c>
      <c r="BQ4" s="19">
        <v>14</v>
      </c>
      <c r="BR4" s="7">
        <v>47</v>
      </c>
      <c r="BS4" s="22">
        <v>10</v>
      </c>
      <c r="BT4" s="5">
        <f t="shared" ref="BT4:BT19" si="8">SUM(BN4:BS4)</f>
        <v>166</v>
      </c>
      <c r="BU4" s="44"/>
      <c r="BV4" s="10">
        <v>7</v>
      </c>
      <c r="BW4" s="13">
        <v>24</v>
      </c>
      <c r="BX4" s="16">
        <v>23</v>
      </c>
      <c r="BY4" s="19">
        <v>26</v>
      </c>
      <c r="BZ4" s="7">
        <v>45</v>
      </c>
      <c r="CA4" s="22">
        <v>8</v>
      </c>
      <c r="CB4" s="5">
        <f t="shared" ref="CB4:CB19" si="9">SUM(BV4:CA4)</f>
        <v>133</v>
      </c>
    </row>
    <row r="5" spans="1:80" s="4" customFormat="1" ht="15.75" x14ac:dyDescent="0.25">
      <c r="A5" s="2" t="s">
        <v>1</v>
      </c>
      <c r="B5" s="10">
        <v>3942</v>
      </c>
      <c r="C5" s="13">
        <v>6640</v>
      </c>
      <c r="D5" s="16">
        <v>1353</v>
      </c>
      <c r="E5" s="19">
        <v>4803</v>
      </c>
      <c r="F5" s="7">
        <v>1140</v>
      </c>
      <c r="G5" s="22">
        <v>2496</v>
      </c>
      <c r="H5" s="5">
        <f t="shared" si="0"/>
        <v>20374</v>
      </c>
      <c r="I5" s="44"/>
      <c r="J5" s="10">
        <v>3054</v>
      </c>
      <c r="K5" s="13">
        <v>5967</v>
      </c>
      <c r="L5" s="16">
        <v>1275</v>
      </c>
      <c r="M5" s="19">
        <v>3676</v>
      </c>
      <c r="N5" s="7">
        <v>1051</v>
      </c>
      <c r="O5" s="22">
        <v>2086</v>
      </c>
      <c r="P5" s="5">
        <f t="shared" si="1"/>
        <v>17109</v>
      </c>
      <c r="Q5" s="44"/>
      <c r="R5" s="10">
        <v>2611</v>
      </c>
      <c r="S5" s="13">
        <v>5630</v>
      </c>
      <c r="T5" s="16">
        <v>1039</v>
      </c>
      <c r="U5" s="19">
        <v>3443</v>
      </c>
      <c r="V5" s="7">
        <v>990</v>
      </c>
      <c r="W5" s="22">
        <v>1749</v>
      </c>
      <c r="X5" s="5">
        <f t="shared" si="2"/>
        <v>15462</v>
      </c>
      <c r="Y5" s="44"/>
      <c r="Z5" s="10">
        <v>2317</v>
      </c>
      <c r="AA5" s="13">
        <v>5461</v>
      </c>
      <c r="AB5" s="16">
        <v>854</v>
      </c>
      <c r="AC5" s="19">
        <v>3120</v>
      </c>
      <c r="AD5" s="7">
        <v>973</v>
      </c>
      <c r="AE5" s="22">
        <v>1599</v>
      </c>
      <c r="AF5" s="5">
        <f t="shared" si="3"/>
        <v>14324</v>
      </c>
      <c r="AG5" s="44"/>
      <c r="AH5" s="10">
        <v>1997</v>
      </c>
      <c r="AI5" s="13">
        <v>4881</v>
      </c>
      <c r="AJ5" s="16">
        <v>773</v>
      </c>
      <c r="AK5" s="19">
        <v>2415</v>
      </c>
      <c r="AL5" s="7">
        <v>862</v>
      </c>
      <c r="AM5" s="22">
        <v>1467</v>
      </c>
      <c r="AN5" s="5">
        <f t="shared" si="4"/>
        <v>12395</v>
      </c>
      <c r="AO5" s="44"/>
      <c r="AP5" s="10">
        <v>1658</v>
      </c>
      <c r="AQ5" s="13">
        <v>4412</v>
      </c>
      <c r="AR5" s="16">
        <v>632</v>
      </c>
      <c r="AS5" s="19">
        <v>1971</v>
      </c>
      <c r="AT5" s="7">
        <v>790</v>
      </c>
      <c r="AU5" s="22">
        <v>1218</v>
      </c>
      <c r="AV5" s="5">
        <f t="shared" si="5"/>
        <v>10681</v>
      </c>
      <c r="AW5" s="44"/>
      <c r="AX5" s="10">
        <v>1441</v>
      </c>
      <c r="AY5" s="13">
        <v>4022</v>
      </c>
      <c r="AZ5" s="16">
        <v>629</v>
      </c>
      <c r="BA5" s="19">
        <v>1657</v>
      </c>
      <c r="BB5" s="7">
        <v>711</v>
      </c>
      <c r="BC5" s="22">
        <v>1060</v>
      </c>
      <c r="BD5" s="5">
        <f t="shared" si="6"/>
        <v>9520</v>
      </c>
      <c r="BE5" s="44"/>
      <c r="BF5" s="10">
        <v>1407</v>
      </c>
      <c r="BG5" s="13">
        <v>3761</v>
      </c>
      <c r="BH5" s="16">
        <v>581</v>
      </c>
      <c r="BI5" s="19">
        <v>1507</v>
      </c>
      <c r="BJ5" s="7">
        <v>573</v>
      </c>
      <c r="BK5" s="22">
        <v>933</v>
      </c>
      <c r="BL5" s="5">
        <f t="shared" si="7"/>
        <v>8762</v>
      </c>
      <c r="BM5" s="44"/>
      <c r="BN5" s="10">
        <v>1169</v>
      </c>
      <c r="BO5" s="13">
        <v>3413</v>
      </c>
      <c r="BP5" s="16">
        <v>511</v>
      </c>
      <c r="BQ5" s="19">
        <v>1337</v>
      </c>
      <c r="BR5" s="7">
        <v>426</v>
      </c>
      <c r="BS5" s="22">
        <v>726</v>
      </c>
      <c r="BT5" s="5">
        <f t="shared" si="8"/>
        <v>7582</v>
      </c>
      <c r="BU5" s="44"/>
      <c r="BV5" s="10">
        <v>1041</v>
      </c>
      <c r="BW5" s="13">
        <v>3156</v>
      </c>
      <c r="BX5" s="16">
        <v>415</v>
      </c>
      <c r="BY5" s="19">
        <v>1114</v>
      </c>
      <c r="BZ5" s="7">
        <v>407</v>
      </c>
      <c r="CA5" s="22">
        <v>573</v>
      </c>
      <c r="CB5" s="5">
        <f t="shared" si="9"/>
        <v>6706</v>
      </c>
    </row>
    <row r="6" spans="1:80" s="4" customFormat="1" ht="15.75" x14ac:dyDescent="0.25">
      <c r="A6" s="2" t="s">
        <v>2</v>
      </c>
      <c r="B6" s="10">
        <v>0</v>
      </c>
      <c r="C6" s="13">
        <v>1243</v>
      </c>
      <c r="D6" s="16">
        <v>0</v>
      </c>
      <c r="E6" s="19">
        <v>23</v>
      </c>
      <c r="F6" s="7">
        <v>6171</v>
      </c>
      <c r="G6" s="22">
        <v>0</v>
      </c>
      <c r="H6" s="5">
        <f t="shared" si="0"/>
        <v>7437</v>
      </c>
      <c r="I6" s="44"/>
      <c r="J6" s="32">
        <v>0</v>
      </c>
      <c r="K6" s="31">
        <v>867</v>
      </c>
      <c r="L6" s="30">
        <v>0</v>
      </c>
      <c r="M6" s="29">
        <v>6</v>
      </c>
      <c r="N6" s="7">
        <v>5713</v>
      </c>
      <c r="O6" s="27">
        <v>0</v>
      </c>
      <c r="P6" s="5">
        <f t="shared" si="1"/>
        <v>6586</v>
      </c>
      <c r="Q6" s="44"/>
      <c r="R6" s="10">
        <v>0</v>
      </c>
      <c r="S6" s="13">
        <v>1112</v>
      </c>
      <c r="T6" s="16">
        <v>0</v>
      </c>
      <c r="U6" s="19">
        <v>21</v>
      </c>
      <c r="V6" s="7">
        <v>4636</v>
      </c>
      <c r="W6" s="22">
        <v>0</v>
      </c>
      <c r="X6" s="5">
        <f t="shared" si="2"/>
        <v>5769</v>
      </c>
      <c r="Y6" s="44"/>
      <c r="Z6" s="10">
        <v>0</v>
      </c>
      <c r="AA6" s="13">
        <v>973</v>
      </c>
      <c r="AB6" s="16">
        <v>0</v>
      </c>
      <c r="AC6" s="19">
        <v>19</v>
      </c>
      <c r="AD6" s="7">
        <v>3989</v>
      </c>
      <c r="AE6" s="22">
        <v>0</v>
      </c>
      <c r="AF6" s="5">
        <f t="shared" si="3"/>
        <v>4981</v>
      </c>
      <c r="AG6" s="44"/>
      <c r="AH6" s="10">
        <v>0</v>
      </c>
      <c r="AI6" s="13">
        <v>890</v>
      </c>
      <c r="AJ6" s="16">
        <v>0</v>
      </c>
      <c r="AK6" s="19">
        <v>17</v>
      </c>
      <c r="AL6" s="7">
        <v>3360</v>
      </c>
      <c r="AM6" s="22">
        <v>0</v>
      </c>
      <c r="AN6" s="5">
        <f t="shared" si="4"/>
        <v>4267</v>
      </c>
      <c r="AO6" s="44"/>
      <c r="AP6" s="10">
        <v>0</v>
      </c>
      <c r="AQ6" s="13">
        <v>741</v>
      </c>
      <c r="AR6" s="16">
        <v>0</v>
      </c>
      <c r="AS6" s="19">
        <v>13</v>
      </c>
      <c r="AT6" s="7">
        <v>2677</v>
      </c>
      <c r="AU6" s="22">
        <v>0</v>
      </c>
      <c r="AV6" s="5">
        <f t="shared" si="5"/>
        <v>3431</v>
      </c>
      <c r="AW6" s="44"/>
      <c r="AX6" s="10">
        <v>0</v>
      </c>
      <c r="AY6" s="13">
        <v>668</v>
      </c>
      <c r="AZ6" s="16">
        <v>0</v>
      </c>
      <c r="BA6" s="19">
        <v>0</v>
      </c>
      <c r="BB6" s="7">
        <v>2349</v>
      </c>
      <c r="BC6" s="22">
        <v>0</v>
      </c>
      <c r="BD6" s="5">
        <f t="shared" si="6"/>
        <v>3017</v>
      </c>
      <c r="BE6" s="44"/>
      <c r="BF6" s="10">
        <v>0</v>
      </c>
      <c r="BG6" s="13">
        <v>554</v>
      </c>
      <c r="BH6" s="16">
        <v>0</v>
      </c>
      <c r="BI6" s="19">
        <v>0</v>
      </c>
      <c r="BJ6" s="7">
        <v>1859</v>
      </c>
      <c r="BK6" s="22">
        <v>0</v>
      </c>
      <c r="BL6" s="5">
        <f t="shared" si="7"/>
        <v>2413</v>
      </c>
      <c r="BM6" s="44"/>
      <c r="BN6" s="10">
        <v>0</v>
      </c>
      <c r="BO6" s="13">
        <v>484</v>
      </c>
      <c r="BP6" s="16">
        <v>0</v>
      </c>
      <c r="BQ6" s="19">
        <v>0</v>
      </c>
      <c r="BR6" s="7">
        <v>1513</v>
      </c>
      <c r="BS6" s="22">
        <v>0</v>
      </c>
      <c r="BT6" s="5">
        <f t="shared" si="8"/>
        <v>1997</v>
      </c>
      <c r="BU6" s="44"/>
      <c r="BV6" s="10">
        <v>0</v>
      </c>
      <c r="BW6" s="13">
        <v>297</v>
      </c>
      <c r="BX6" s="16">
        <v>0</v>
      </c>
      <c r="BY6" s="19">
        <v>0</v>
      </c>
      <c r="BZ6" s="7">
        <v>1511</v>
      </c>
      <c r="CA6" s="22">
        <v>0</v>
      </c>
      <c r="CB6" s="5">
        <f t="shared" si="9"/>
        <v>1808</v>
      </c>
    </row>
    <row r="7" spans="1:80" s="4" customFormat="1" ht="15.75" x14ac:dyDescent="0.25">
      <c r="A7" s="2" t="s">
        <v>21</v>
      </c>
      <c r="B7" s="10">
        <v>257</v>
      </c>
      <c r="C7" s="13">
        <v>416</v>
      </c>
      <c r="D7" s="16">
        <v>243</v>
      </c>
      <c r="E7" s="19">
        <v>948</v>
      </c>
      <c r="F7" s="7">
        <v>363</v>
      </c>
      <c r="G7" s="22">
        <v>872</v>
      </c>
      <c r="H7" s="5">
        <f t="shared" si="0"/>
        <v>3099</v>
      </c>
      <c r="I7" s="44"/>
      <c r="J7" s="32">
        <v>222</v>
      </c>
      <c r="K7" s="31">
        <v>258</v>
      </c>
      <c r="L7" s="30">
        <v>204</v>
      </c>
      <c r="M7" s="29">
        <v>706</v>
      </c>
      <c r="N7" s="28">
        <v>313</v>
      </c>
      <c r="O7" s="27">
        <v>769</v>
      </c>
      <c r="P7" s="5">
        <f t="shared" si="1"/>
        <v>2472</v>
      </c>
      <c r="Q7" s="44"/>
      <c r="R7" s="10">
        <v>136</v>
      </c>
      <c r="S7" s="13">
        <v>174</v>
      </c>
      <c r="T7" s="16">
        <v>199</v>
      </c>
      <c r="U7" s="19">
        <v>528</v>
      </c>
      <c r="V7" s="7">
        <v>281</v>
      </c>
      <c r="W7" s="22">
        <v>618</v>
      </c>
      <c r="X7" s="5">
        <f t="shared" si="2"/>
        <v>1936</v>
      </c>
      <c r="Y7" s="44"/>
      <c r="Z7" s="10">
        <v>104</v>
      </c>
      <c r="AA7" s="13">
        <v>108</v>
      </c>
      <c r="AB7" s="16">
        <v>86</v>
      </c>
      <c r="AC7" s="19">
        <v>316</v>
      </c>
      <c r="AD7" s="7">
        <v>194</v>
      </c>
      <c r="AE7" s="22">
        <v>329</v>
      </c>
      <c r="AF7" s="5">
        <f t="shared" si="3"/>
        <v>1137</v>
      </c>
      <c r="AG7" s="44"/>
      <c r="AH7" s="10"/>
      <c r="AI7" s="13"/>
      <c r="AJ7" s="16"/>
      <c r="AK7" s="19"/>
      <c r="AL7" s="7"/>
      <c r="AM7" s="22"/>
      <c r="AN7" s="5">
        <f t="shared" si="4"/>
        <v>0</v>
      </c>
      <c r="AO7" s="44"/>
      <c r="AP7" s="10"/>
      <c r="AQ7" s="13"/>
      <c r="AR7" s="16"/>
      <c r="AS7" s="19"/>
      <c r="AT7" s="7"/>
      <c r="AU7" s="22"/>
      <c r="AV7" s="5">
        <f t="shared" si="5"/>
        <v>0</v>
      </c>
      <c r="AW7" s="44"/>
      <c r="AX7" s="10"/>
      <c r="AY7" s="13"/>
      <c r="AZ7" s="16"/>
      <c r="BA7" s="19"/>
      <c r="BB7" s="7"/>
      <c r="BC7" s="22"/>
      <c r="BD7" s="5">
        <f t="shared" si="6"/>
        <v>0</v>
      </c>
      <c r="BE7" s="44"/>
      <c r="BF7" s="10"/>
      <c r="BG7" s="13"/>
      <c r="BH7" s="16"/>
      <c r="BI7" s="19"/>
      <c r="BJ7" s="7"/>
      <c r="BK7" s="22"/>
      <c r="BL7" s="5">
        <f t="shared" si="7"/>
        <v>0</v>
      </c>
      <c r="BM7" s="44"/>
      <c r="BN7" s="10"/>
      <c r="BO7" s="13"/>
      <c r="BP7" s="16"/>
      <c r="BQ7" s="19"/>
      <c r="BR7" s="7"/>
      <c r="BS7" s="22"/>
      <c r="BT7" s="5">
        <f t="shared" si="8"/>
        <v>0</v>
      </c>
      <c r="BU7" s="44"/>
      <c r="BV7" s="10"/>
      <c r="BW7" s="13"/>
      <c r="BX7" s="16"/>
      <c r="BY7" s="19"/>
      <c r="BZ7" s="7"/>
      <c r="CA7" s="22"/>
      <c r="CB7" s="5">
        <f t="shared" si="9"/>
        <v>0</v>
      </c>
    </row>
    <row r="8" spans="1:80" s="4" customFormat="1" ht="15.75" x14ac:dyDescent="0.25">
      <c r="A8" s="2" t="s">
        <v>22</v>
      </c>
      <c r="B8" s="10">
        <v>0</v>
      </c>
      <c r="C8" s="13">
        <v>0</v>
      </c>
      <c r="D8" s="16">
        <v>45</v>
      </c>
      <c r="E8" s="19">
        <v>0</v>
      </c>
      <c r="F8" s="7">
        <v>0</v>
      </c>
      <c r="G8" s="22">
        <v>415</v>
      </c>
      <c r="H8" s="5">
        <f t="shared" si="0"/>
        <v>460</v>
      </c>
      <c r="I8" s="44"/>
      <c r="J8" s="32">
        <v>0</v>
      </c>
      <c r="K8" s="31">
        <v>0</v>
      </c>
      <c r="L8" s="30">
        <v>53</v>
      </c>
      <c r="M8" s="29">
        <v>0</v>
      </c>
      <c r="N8" s="28">
        <v>0</v>
      </c>
      <c r="O8" s="27">
        <v>272</v>
      </c>
      <c r="P8" s="5">
        <f t="shared" si="1"/>
        <v>325</v>
      </c>
      <c r="Q8" s="44"/>
      <c r="R8" s="10">
        <v>0</v>
      </c>
      <c r="S8" s="13">
        <v>0</v>
      </c>
      <c r="T8" s="16">
        <v>57</v>
      </c>
      <c r="U8" s="19">
        <v>0</v>
      </c>
      <c r="V8" s="7">
        <v>0</v>
      </c>
      <c r="W8" s="22">
        <v>245</v>
      </c>
      <c r="X8" s="5">
        <f t="shared" si="2"/>
        <v>302</v>
      </c>
      <c r="Y8" s="44"/>
      <c r="Z8" s="10">
        <v>0</v>
      </c>
      <c r="AA8" s="13">
        <v>0</v>
      </c>
      <c r="AB8" s="16">
        <v>54</v>
      </c>
      <c r="AC8" s="19">
        <v>0</v>
      </c>
      <c r="AD8" s="7">
        <v>0</v>
      </c>
      <c r="AE8" s="22">
        <v>199</v>
      </c>
      <c r="AF8" s="5">
        <f t="shared" si="3"/>
        <v>253</v>
      </c>
      <c r="AG8" s="44"/>
      <c r="AH8" s="10">
        <v>0</v>
      </c>
      <c r="AI8" s="13">
        <v>0</v>
      </c>
      <c r="AJ8" s="16">
        <v>57</v>
      </c>
      <c r="AK8" s="19">
        <v>0</v>
      </c>
      <c r="AL8" s="7">
        <v>0</v>
      </c>
      <c r="AM8" s="22">
        <v>171</v>
      </c>
      <c r="AN8" s="5">
        <f t="shared" si="4"/>
        <v>228</v>
      </c>
      <c r="AO8" s="44"/>
      <c r="AP8" s="10">
        <v>0</v>
      </c>
      <c r="AQ8" s="13">
        <v>0</v>
      </c>
      <c r="AR8" s="16">
        <v>60</v>
      </c>
      <c r="AS8" s="19">
        <v>0</v>
      </c>
      <c r="AT8" s="7">
        <v>0</v>
      </c>
      <c r="AU8" s="22">
        <v>184</v>
      </c>
      <c r="AV8" s="5">
        <f t="shared" si="5"/>
        <v>244</v>
      </c>
      <c r="AW8" s="44"/>
      <c r="AX8" s="10">
        <v>0</v>
      </c>
      <c r="AY8" s="13">
        <v>0</v>
      </c>
      <c r="AZ8" s="16">
        <v>44</v>
      </c>
      <c r="BA8" s="19">
        <v>0</v>
      </c>
      <c r="BB8" s="7">
        <v>0</v>
      </c>
      <c r="BC8" s="22">
        <v>129</v>
      </c>
      <c r="BD8" s="5">
        <f t="shared" si="6"/>
        <v>173</v>
      </c>
      <c r="BE8" s="44"/>
      <c r="BF8" s="10">
        <v>0</v>
      </c>
      <c r="BG8" s="13">
        <v>0</v>
      </c>
      <c r="BH8" s="16">
        <v>0</v>
      </c>
      <c r="BI8" s="19">
        <v>0</v>
      </c>
      <c r="BJ8" s="7">
        <v>0</v>
      </c>
      <c r="BK8" s="22">
        <v>129</v>
      </c>
      <c r="BL8" s="5">
        <f t="shared" si="7"/>
        <v>129</v>
      </c>
      <c r="BM8" s="44"/>
      <c r="BN8" s="10">
        <v>0</v>
      </c>
      <c r="BO8" s="13">
        <v>0</v>
      </c>
      <c r="BP8" s="16">
        <v>0</v>
      </c>
      <c r="BQ8" s="19">
        <v>0</v>
      </c>
      <c r="BR8" s="7">
        <v>0</v>
      </c>
      <c r="BS8" s="22">
        <v>52</v>
      </c>
      <c r="BT8" s="5">
        <f t="shared" si="8"/>
        <v>52</v>
      </c>
      <c r="BU8" s="44"/>
      <c r="BV8" s="10">
        <v>0</v>
      </c>
      <c r="BW8" s="13">
        <v>0</v>
      </c>
      <c r="BX8" s="16">
        <v>0</v>
      </c>
      <c r="BY8" s="19">
        <v>0</v>
      </c>
      <c r="BZ8" s="7">
        <v>0</v>
      </c>
      <c r="CA8" s="22">
        <v>11</v>
      </c>
      <c r="CB8" s="5">
        <f t="shared" si="9"/>
        <v>11</v>
      </c>
    </row>
    <row r="9" spans="1:80" s="4" customFormat="1" ht="15.75" x14ac:dyDescent="0.25">
      <c r="A9" s="2" t="s">
        <v>4</v>
      </c>
      <c r="B9" s="10">
        <v>0</v>
      </c>
      <c r="C9" s="13">
        <v>0</v>
      </c>
      <c r="D9" s="16">
        <v>0</v>
      </c>
      <c r="E9" s="19">
        <v>0</v>
      </c>
      <c r="F9" s="7">
        <v>6568</v>
      </c>
      <c r="G9" s="22">
        <v>0</v>
      </c>
      <c r="H9" s="5">
        <f t="shared" si="0"/>
        <v>6568</v>
      </c>
      <c r="I9" s="44"/>
      <c r="J9" s="32">
        <v>0</v>
      </c>
      <c r="K9" s="31">
        <v>0</v>
      </c>
      <c r="L9" s="30">
        <v>0</v>
      </c>
      <c r="M9" s="29">
        <v>0</v>
      </c>
      <c r="N9" s="7">
        <v>7104</v>
      </c>
      <c r="O9" s="27">
        <v>0</v>
      </c>
      <c r="P9" s="5">
        <f t="shared" si="1"/>
        <v>7104</v>
      </c>
      <c r="Q9" s="44"/>
      <c r="R9" s="10">
        <v>0</v>
      </c>
      <c r="S9" s="13">
        <v>0</v>
      </c>
      <c r="T9" s="16">
        <v>0</v>
      </c>
      <c r="U9" s="19">
        <v>0</v>
      </c>
      <c r="V9" s="7">
        <v>6677</v>
      </c>
      <c r="W9" s="22">
        <v>0</v>
      </c>
      <c r="X9" s="5">
        <f t="shared" si="2"/>
        <v>6677</v>
      </c>
      <c r="Y9" s="44"/>
      <c r="Z9" s="10">
        <v>0</v>
      </c>
      <c r="AA9" s="13">
        <v>25</v>
      </c>
      <c r="AB9" s="16">
        <v>0</v>
      </c>
      <c r="AC9" s="19">
        <v>0</v>
      </c>
      <c r="AD9" s="7">
        <v>4584</v>
      </c>
      <c r="AE9" s="22">
        <v>0</v>
      </c>
      <c r="AF9" s="5">
        <f t="shared" si="3"/>
        <v>4609</v>
      </c>
      <c r="AG9" s="44"/>
      <c r="AH9" s="10">
        <v>0</v>
      </c>
      <c r="AI9" s="13">
        <v>0</v>
      </c>
      <c r="AJ9" s="16">
        <v>0</v>
      </c>
      <c r="AK9" s="19">
        <v>0</v>
      </c>
      <c r="AL9" s="7">
        <v>4285</v>
      </c>
      <c r="AM9" s="22">
        <v>0</v>
      </c>
      <c r="AN9" s="5">
        <f t="shared" si="4"/>
        <v>4285</v>
      </c>
      <c r="AO9" s="44"/>
      <c r="AP9" s="10">
        <v>0</v>
      </c>
      <c r="AQ9" s="13">
        <v>0</v>
      </c>
      <c r="AR9" s="16">
        <v>0</v>
      </c>
      <c r="AS9" s="19">
        <v>0</v>
      </c>
      <c r="AT9" s="7">
        <v>4177</v>
      </c>
      <c r="AU9" s="22">
        <v>0</v>
      </c>
      <c r="AV9" s="5">
        <f t="shared" si="5"/>
        <v>4177</v>
      </c>
      <c r="AW9" s="44"/>
      <c r="AX9" s="10">
        <v>0</v>
      </c>
      <c r="AY9" s="13">
        <v>0</v>
      </c>
      <c r="AZ9" s="16">
        <v>0</v>
      </c>
      <c r="BA9" s="19">
        <v>0</v>
      </c>
      <c r="BB9" s="7">
        <v>3702</v>
      </c>
      <c r="BC9" s="22">
        <v>0</v>
      </c>
      <c r="BD9" s="5">
        <f t="shared" si="6"/>
        <v>3702</v>
      </c>
      <c r="BE9" s="44"/>
      <c r="BF9" s="10">
        <v>0</v>
      </c>
      <c r="BG9" s="13">
        <v>0</v>
      </c>
      <c r="BH9" s="16">
        <v>0</v>
      </c>
      <c r="BI9" s="19">
        <v>0</v>
      </c>
      <c r="BJ9" s="7">
        <v>2919</v>
      </c>
      <c r="BK9" s="22">
        <v>0</v>
      </c>
      <c r="BL9" s="5">
        <f t="shared" si="7"/>
        <v>2919</v>
      </c>
      <c r="BM9" s="44"/>
      <c r="BN9" s="10">
        <v>0</v>
      </c>
      <c r="BO9" s="13">
        <v>0</v>
      </c>
      <c r="BP9" s="16">
        <v>0</v>
      </c>
      <c r="BQ9" s="19">
        <v>0</v>
      </c>
      <c r="BR9" s="7">
        <v>2330</v>
      </c>
      <c r="BS9" s="22">
        <v>0</v>
      </c>
      <c r="BT9" s="5">
        <f t="shared" si="8"/>
        <v>2330</v>
      </c>
      <c r="BU9" s="44"/>
      <c r="BV9" s="10">
        <v>0</v>
      </c>
      <c r="BW9" s="13">
        <v>0</v>
      </c>
      <c r="BX9" s="16">
        <v>0</v>
      </c>
      <c r="BY9" s="19">
        <v>0</v>
      </c>
      <c r="BZ9" s="7">
        <v>2094</v>
      </c>
      <c r="CA9" s="22">
        <v>0</v>
      </c>
      <c r="CB9" s="5">
        <f t="shared" si="9"/>
        <v>2094</v>
      </c>
    </row>
    <row r="10" spans="1:80" s="4" customFormat="1" ht="15.75" x14ac:dyDescent="0.25">
      <c r="A10" s="2" t="s">
        <v>5</v>
      </c>
      <c r="B10" s="10">
        <v>0</v>
      </c>
      <c r="C10" s="13">
        <v>0</v>
      </c>
      <c r="D10" s="16">
        <v>0</v>
      </c>
      <c r="E10" s="19">
        <v>0</v>
      </c>
      <c r="F10" s="7">
        <v>265</v>
      </c>
      <c r="G10" s="22">
        <v>2060</v>
      </c>
      <c r="H10" s="5">
        <f t="shared" si="0"/>
        <v>2325</v>
      </c>
      <c r="I10" s="44"/>
      <c r="J10" s="32">
        <v>0</v>
      </c>
      <c r="K10" s="31">
        <v>0</v>
      </c>
      <c r="L10" s="30">
        <v>0</v>
      </c>
      <c r="M10" s="29">
        <v>0</v>
      </c>
      <c r="N10" s="28">
        <v>135</v>
      </c>
      <c r="O10" s="27">
        <v>556</v>
      </c>
      <c r="P10" s="5">
        <f t="shared" si="1"/>
        <v>691</v>
      </c>
      <c r="Q10" s="44"/>
      <c r="R10" s="10">
        <v>0</v>
      </c>
      <c r="S10" s="13">
        <v>0</v>
      </c>
      <c r="T10" s="16">
        <v>0</v>
      </c>
      <c r="U10" s="19">
        <v>0</v>
      </c>
      <c r="V10" s="7">
        <v>71</v>
      </c>
      <c r="W10" s="22">
        <v>257</v>
      </c>
      <c r="X10" s="5">
        <f t="shared" si="2"/>
        <v>328</v>
      </c>
      <c r="Y10" s="44"/>
      <c r="Z10" s="10">
        <v>0</v>
      </c>
      <c r="AA10" s="13">
        <v>0</v>
      </c>
      <c r="AB10" s="16">
        <v>0</v>
      </c>
      <c r="AC10" s="19">
        <v>0</v>
      </c>
      <c r="AD10" s="7">
        <v>0</v>
      </c>
      <c r="AE10" s="22">
        <v>105</v>
      </c>
      <c r="AF10" s="5">
        <f t="shared" si="3"/>
        <v>105</v>
      </c>
      <c r="AG10" s="44"/>
      <c r="AH10" s="10"/>
      <c r="AI10" s="13"/>
      <c r="AJ10" s="16"/>
      <c r="AK10" s="19"/>
      <c r="AL10" s="7"/>
      <c r="AM10" s="22"/>
      <c r="AN10" s="5">
        <f t="shared" si="4"/>
        <v>0</v>
      </c>
      <c r="AO10" s="44"/>
      <c r="AP10" s="10"/>
      <c r="AQ10" s="13"/>
      <c r="AR10" s="16"/>
      <c r="AS10" s="19"/>
      <c r="AT10" s="7"/>
      <c r="AU10" s="22"/>
      <c r="AV10" s="5">
        <f t="shared" si="5"/>
        <v>0</v>
      </c>
      <c r="AW10" s="44"/>
      <c r="AX10" s="10"/>
      <c r="AY10" s="13"/>
      <c r="AZ10" s="16"/>
      <c r="BA10" s="19"/>
      <c r="BB10" s="7"/>
      <c r="BC10" s="22"/>
      <c r="BD10" s="5">
        <f t="shared" si="6"/>
        <v>0</v>
      </c>
      <c r="BE10" s="44"/>
      <c r="BF10" s="10"/>
      <c r="BG10" s="13"/>
      <c r="BH10" s="16"/>
      <c r="BI10" s="19"/>
      <c r="BJ10" s="7"/>
      <c r="BK10" s="22"/>
      <c r="BL10" s="5">
        <f t="shared" si="7"/>
        <v>0</v>
      </c>
      <c r="BM10" s="44"/>
      <c r="BN10" s="10"/>
      <c r="BO10" s="13"/>
      <c r="BP10" s="16"/>
      <c r="BQ10" s="19"/>
      <c r="BR10" s="7"/>
      <c r="BS10" s="22"/>
      <c r="BT10" s="5">
        <f t="shared" si="8"/>
        <v>0</v>
      </c>
      <c r="BU10" s="44"/>
      <c r="BV10" s="10"/>
      <c r="BW10" s="13"/>
      <c r="BX10" s="16"/>
      <c r="BY10" s="19"/>
      <c r="BZ10" s="7"/>
      <c r="CA10" s="22"/>
      <c r="CB10" s="5">
        <f t="shared" si="9"/>
        <v>0</v>
      </c>
    </row>
    <row r="11" spans="1:80" s="4" customFormat="1" ht="15.75" x14ac:dyDescent="0.25">
      <c r="A11" s="2" t="s">
        <v>6</v>
      </c>
      <c r="B11" s="10">
        <v>0</v>
      </c>
      <c r="C11" s="13">
        <v>0</v>
      </c>
      <c r="D11" s="16">
        <v>686</v>
      </c>
      <c r="E11" s="19">
        <v>0</v>
      </c>
      <c r="F11" s="7">
        <v>5</v>
      </c>
      <c r="G11" s="22">
        <v>2949</v>
      </c>
      <c r="H11" s="5">
        <f t="shared" si="0"/>
        <v>3640</v>
      </c>
      <c r="I11" s="44"/>
      <c r="J11" s="32">
        <v>0</v>
      </c>
      <c r="K11" s="31">
        <v>0</v>
      </c>
      <c r="L11" s="30">
        <v>480</v>
      </c>
      <c r="M11" s="29">
        <v>0</v>
      </c>
      <c r="N11" s="28">
        <v>0</v>
      </c>
      <c r="O11" s="22">
        <v>1775</v>
      </c>
      <c r="P11" s="5">
        <f t="shared" si="1"/>
        <v>2255</v>
      </c>
      <c r="Q11" s="44"/>
      <c r="R11" s="10">
        <v>0</v>
      </c>
      <c r="S11" s="13">
        <v>0</v>
      </c>
      <c r="T11" s="16">
        <v>284</v>
      </c>
      <c r="U11" s="19">
        <v>0</v>
      </c>
      <c r="V11" s="7">
        <v>0</v>
      </c>
      <c r="W11" s="22">
        <v>1130</v>
      </c>
      <c r="X11" s="5">
        <f t="shared" si="2"/>
        <v>1414</v>
      </c>
      <c r="Y11" s="44"/>
      <c r="Z11" s="10">
        <v>0</v>
      </c>
      <c r="AA11" s="13">
        <v>0</v>
      </c>
      <c r="AB11" s="16">
        <v>178</v>
      </c>
      <c r="AC11" s="19">
        <v>0</v>
      </c>
      <c r="AD11" s="7">
        <v>0</v>
      </c>
      <c r="AE11" s="22">
        <v>885</v>
      </c>
      <c r="AF11" s="5">
        <f t="shared" si="3"/>
        <v>1063</v>
      </c>
      <c r="AG11" s="44"/>
      <c r="AH11" s="10">
        <v>0</v>
      </c>
      <c r="AI11" s="13">
        <v>0</v>
      </c>
      <c r="AJ11" s="16">
        <v>146</v>
      </c>
      <c r="AK11" s="19">
        <v>0</v>
      </c>
      <c r="AL11" s="7">
        <v>0</v>
      </c>
      <c r="AM11" s="22">
        <v>758</v>
      </c>
      <c r="AN11" s="5">
        <f t="shared" si="4"/>
        <v>904</v>
      </c>
      <c r="AO11" s="44"/>
      <c r="AP11" s="10">
        <v>0</v>
      </c>
      <c r="AQ11" s="13">
        <v>0</v>
      </c>
      <c r="AR11" s="16">
        <v>124</v>
      </c>
      <c r="AS11" s="19">
        <v>0</v>
      </c>
      <c r="AT11" s="7">
        <v>0</v>
      </c>
      <c r="AU11" s="22">
        <v>681</v>
      </c>
      <c r="AV11" s="5">
        <f t="shared" si="5"/>
        <v>805</v>
      </c>
      <c r="AW11" s="44"/>
      <c r="AX11" s="10">
        <v>0</v>
      </c>
      <c r="AY11" s="13">
        <v>0</v>
      </c>
      <c r="AZ11" s="16">
        <v>117</v>
      </c>
      <c r="BA11" s="19">
        <v>0</v>
      </c>
      <c r="BB11" s="7">
        <v>0</v>
      </c>
      <c r="BC11" s="22">
        <v>601</v>
      </c>
      <c r="BD11" s="5">
        <f t="shared" si="6"/>
        <v>718</v>
      </c>
      <c r="BE11" s="44"/>
      <c r="BF11" s="10">
        <v>0</v>
      </c>
      <c r="BG11" s="13">
        <v>0</v>
      </c>
      <c r="BH11" s="16">
        <v>115</v>
      </c>
      <c r="BI11" s="19">
        <v>0</v>
      </c>
      <c r="BJ11" s="7">
        <v>0</v>
      </c>
      <c r="BK11" s="22">
        <v>659</v>
      </c>
      <c r="BL11" s="47">
        <f t="shared" si="7"/>
        <v>774</v>
      </c>
      <c r="BM11" s="44"/>
      <c r="BN11" s="10">
        <v>0</v>
      </c>
      <c r="BO11" s="13">
        <v>0</v>
      </c>
      <c r="BP11" s="16">
        <v>126</v>
      </c>
      <c r="BQ11" s="19">
        <v>0</v>
      </c>
      <c r="BR11" s="7">
        <v>0</v>
      </c>
      <c r="BS11" s="22">
        <v>485</v>
      </c>
      <c r="BT11" s="47">
        <f t="shared" si="8"/>
        <v>611</v>
      </c>
      <c r="BU11" s="44"/>
      <c r="BV11" s="10">
        <v>0</v>
      </c>
      <c r="BW11" s="13">
        <v>0</v>
      </c>
      <c r="BX11" s="16">
        <v>103</v>
      </c>
      <c r="BY11" s="19">
        <v>0</v>
      </c>
      <c r="BZ11" s="7">
        <v>0</v>
      </c>
      <c r="CA11" s="22">
        <v>402</v>
      </c>
      <c r="CB11" s="47">
        <f t="shared" si="9"/>
        <v>505</v>
      </c>
    </row>
    <row r="12" spans="1:80" s="4" customFormat="1" ht="15.75" x14ac:dyDescent="0.25">
      <c r="A12" s="2" t="s">
        <v>7</v>
      </c>
      <c r="B12" s="10">
        <v>1192</v>
      </c>
      <c r="C12" s="13">
        <v>948</v>
      </c>
      <c r="D12" s="16">
        <v>14</v>
      </c>
      <c r="E12" s="19">
        <v>7956</v>
      </c>
      <c r="F12" s="7">
        <v>306</v>
      </c>
      <c r="G12" s="22">
        <v>11</v>
      </c>
      <c r="H12" s="5">
        <f t="shared" si="0"/>
        <v>10427</v>
      </c>
      <c r="I12" s="44"/>
      <c r="J12" s="32">
        <v>783</v>
      </c>
      <c r="K12" s="31">
        <v>741</v>
      </c>
      <c r="L12" s="30">
        <v>13</v>
      </c>
      <c r="M12" s="19">
        <v>5655</v>
      </c>
      <c r="N12" s="28">
        <v>145</v>
      </c>
      <c r="O12" s="27">
        <v>11</v>
      </c>
      <c r="P12" s="5">
        <f t="shared" si="1"/>
        <v>7348</v>
      </c>
      <c r="Q12" s="44"/>
      <c r="R12" s="10">
        <v>546</v>
      </c>
      <c r="S12" s="13">
        <v>482</v>
      </c>
      <c r="T12" s="16">
        <v>13</v>
      </c>
      <c r="U12" s="19">
        <v>4892</v>
      </c>
      <c r="V12" s="7">
        <v>43</v>
      </c>
      <c r="W12" s="22">
        <v>0</v>
      </c>
      <c r="X12" s="5">
        <f t="shared" si="2"/>
        <v>5976</v>
      </c>
      <c r="Y12" s="44"/>
      <c r="Z12" s="10">
        <v>385</v>
      </c>
      <c r="AA12" s="13">
        <v>461</v>
      </c>
      <c r="AB12" s="16">
        <v>13</v>
      </c>
      <c r="AC12" s="19">
        <v>4412</v>
      </c>
      <c r="AD12" s="7">
        <v>42</v>
      </c>
      <c r="AE12" s="22">
        <v>0</v>
      </c>
      <c r="AF12" s="5">
        <f t="shared" si="3"/>
        <v>5313</v>
      </c>
      <c r="AG12" s="44"/>
      <c r="AH12" s="10">
        <v>403</v>
      </c>
      <c r="AI12" s="13">
        <v>308</v>
      </c>
      <c r="AJ12" s="16">
        <v>14</v>
      </c>
      <c r="AK12" s="19">
        <v>3592</v>
      </c>
      <c r="AL12" s="7">
        <v>33</v>
      </c>
      <c r="AM12" s="22">
        <v>0</v>
      </c>
      <c r="AN12" s="5">
        <f t="shared" si="4"/>
        <v>4350</v>
      </c>
      <c r="AO12" s="44"/>
      <c r="AP12" s="10">
        <v>271</v>
      </c>
      <c r="AQ12" s="13">
        <v>247</v>
      </c>
      <c r="AR12" s="16">
        <v>14</v>
      </c>
      <c r="AS12" s="19">
        <v>2845</v>
      </c>
      <c r="AT12" s="7">
        <v>27</v>
      </c>
      <c r="AU12" s="22">
        <v>0</v>
      </c>
      <c r="AV12" s="5">
        <f t="shared" si="5"/>
        <v>3404</v>
      </c>
      <c r="AW12" s="44"/>
      <c r="AX12" s="10">
        <v>267</v>
      </c>
      <c r="AY12" s="13">
        <v>209</v>
      </c>
      <c r="AZ12" s="16">
        <v>0</v>
      </c>
      <c r="BA12" s="19">
        <v>2207</v>
      </c>
      <c r="BB12" s="7">
        <v>19</v>
      </c>
      <c r="BC12" s="22">
        <v>0</v>
      </c>
      <c r="BD12" s="5">
        <f t="shared" si="6"/>
        <v>2702</v>
      </c>
      <c r="BE12" s="44"/>
      <c r="BF12" s="10">
        <v>222</v>
      </c>
      <c r="BG12" s="13">
        <v>200</v>
      </c>
      <c r="BH12" s="16">
        <v>0</v>
      </c>
      <c r="BI12" s="19">
        <v>1717</v>
      </c>
      <c r="BJ12" s="7">
        <v>16</v>
      </c>
      <c r="BK12" s="22"/>
      <c r="BL12" s="5">
        <f t="shared" si="7"/>
        <v>2155</v>
      </c>
      <c r="BM12" s="44"/>
      <c r="BN12" s="10">
        <v>207</v>
      </c>
      <c r="BO12" s="13">
        <v>214</v>
      </c>
      <c r="BP12" s="16">
        <v>0</v>
      </c>
      <c r="BQ12" s="19">
        <v>1270</v>
      </c>
      <c r="BR12" s="7">
        <v>11</v>
      </c>
      <c r="BS12" s="22">
        <v>0</v>
      </c>
      <c r="BT12" s="5">
        <f t="shared" si="8"/>
        <v>1702</v>
      </c>
      <c r="BU12" s="44"/>
      <c r="BV12" s="10">
        <v>212</v>
      </c>
      <c r="BW12" s="13">
        <v>44</v>
      </c>
      <c r="BX12" s="16">
        <v>0</v>
      </c>
      <c r="BY12" s="19">
        <v>690</v>
      </c>
      <c r="BZ12" s="7">
        <v>57</v>
      </c>
      <c r="CA12" s="22">
        <v>0</v>
      </c>
      <c r="CB12" s="5">
        <f t="shared" si="9"/>
        <v>1003</v>
      </c>
    </row>
    <row r="13" spans="1:80" s="4" customFormat="1" ht="15.75" x14ac:dyDescent="0.25">
      <c r="A13" s="2" t="s">
        <v>23</v>
      </c>
      <c r="B13" s="10">
        <v>541</v>
      </c>
      <c r="C13" s="13">
        <v>3264</v>
      </c>
      <c r="D13" s="16">
        <v>0</v>
      </c>
      <c r="E13" s="19">
        <v>1052</v>
      </c>
      <c r="F13" s="7">
        <v>12</v>
      </c>
      <c r="G13" s="22">
        <v>0</v>
      </c>
      <c r="H13" s="5">
        <f t="shared" si="0"/>
        <v>4869</v>
      </c>
      <c r="I13" s="44"/>
      <c r="J13" s="32">
        <v>374</v>
      </c>
      <c r="K13" s="13">
        <v>2744</v>
      </c>
      <c r="L13" s="30">
        <v>0</v>
      </c>
      <c r="M13" s="29">
        <v>664</v>
      </c>
      <c r="N13" s="28">
        <v>13</v>
      </c>
      <c r="O13" s="27">
        <v>0</v>
      </c>
      <c r="P13" s="5">
        <f t="shared" si="1"/>
        <v>3795</v>
      </c>
      <c r="Q13" s="44"/>
      <c r="R13" s="10">
        <v>239</v>
      </c>
      <c r="S13" s="13">
        <v>2379</v>
      </c>
      <c r="T13" s="16">
        <v>0</v>
      </c>
      <c r="U13" s="19">
        <v>475</v>
      </c>
      <c r="V13" s="7">
        <v>5</v>
      </c>
      <c r="W13" s="22">
        <v>0</v>
      </c>
      <c r="X13" s="5">
        <f t="shared" si="2"/>
        <v>3098</v>
      </c>
      <c r="Y13" s="44"/>
      <c r="Z13" s="10">
        <v>135</v>
      </c>
      <c r="AA13" s="13">
        <v>2127</v>
      </c>
      <c r="AB13" s="16">
        <v>0</v>
      </c>
      <c r="AC13" s="19">
        <v>500</v>
      </c>
      <c r="AD13" s="7">
        <v>6</v>
      </c>
      <c r="AE13" s="22">
        <v>0</v>
      </c>
      <c r="AF13" s="5">
        <f t="shared" si="3"/>
        <v>2768</v>
      </c>
      <c r="AG13" s="44"/>
      <c r="AH13" s="10">
        <v>96</v>
      </c>
      <c r="AI13" s="13">
        <v>1715</v>
      </c>
      <c r="AJ13" s="16">
        <v>0</v>
      </c>
      <c r="AK13" s="19">
        <v>430</v>
      </c>
      <c r="AL13" s="7">
        <v>7</v>
      </c>
      <c r="AM13" s="22">
        <v>0</v>
      </c>
      <c r="AN13" s="5">
        <f t="shared" si="4"/>
        <v>2248</v>
      </c>
      <c r="AO13" s="44"/>
      <c r="AP13" s="10">
        <v>81</v>
      </c>
      <c r="AQ13" s="13">
        <v>1215</v>
      </c>
      <c r="AR13" s="16">
        <v>0</v>
      </c>
      <c r="AS13" s="19">
        <v>263</v>
      </c>
      <c r="AT13" s="7">
        <v>4</v>
      </c>
      <c r="AU13" s="22">
        <v>0</v>
      </c>
      <c r="AV13" s="5">
        <f t="shared" si="5"/>
        <v>1563</v>
      </c>
      <c r="AW13" s="44"/>
      <c r="AX13" s="10">
        <v>70</v>
      </c>
      <c r="AY13" s="13">
        <v>866</v>
      </c>
      <c r="AZ13" s="16">
        <v>0</v>
      </c>
      <c r="BA13" s="19">
        <v>137</v>
      </c>
      <c r="BB13" s="7">
        <v>5</v>
      </c>
      <c r="BC13" s="22">
        <v>0</v>
      </c>
      <c r="BD13" s="5">
        <f t="shared" si="6"/>
        <v>1078</v>
      </c>
      <c r="BE13" s="44"/>
      <c r="BF13" s="10">
        <v>56</v>
      </c>
      <c r="BG13" s="13">
        <v>530</v>
      </c>
      <c r="BH13" s="16">
        <v>0</v>
      </c>
      <c r="BI13" s="19">
        <v>95</v>
      </c>
      <c r="BJ13" s="7">
        <v>6</v>
      </c>
      <c r="BK13" s="22">
        <v>0</v>
      </c>
      <c r="BL13" s="5">
        <f t="shared" si="7"/>
        <v>687</v>
      </c>
      <c r="BM13" s="44"/>
      <c r="BN13" s="10">
        <v>23</v>
      </c>
      <c r="BO13" s="13">
        <v>413</v>
      </c>
      <c r="BP13" s="16">
        <v>0</v>
      </c>
      <c r="BQ13" s="19">
        <v>22</v>
      </c>
      <c r="BR13" s="7">
        <v>5</v>
      </c>
      <c r="BS13" s="22">
        <v>0</v>
      </c>
      <c r="BT13" s="5">
        <f t="shared" si="8"/>
        <v>463</v>
      </c>
      <c r="BU13" s="44"/>
      <c r="BV13" s="10">
        <v>23</v>
      </c>
      <c r="BW13" s="13">
        <v>256</v>
      </c>
      <c r="BX13" s="16">
        <v>0</v>
      </c>
      <c r="BY13" s="19">
        <v>24</v>
      </c>
      <c r="BZ13" s="7">
        <v>0</v>
      </c>
      <c r="CA13" s="22">
        <v>0</v>
      </c>
      <c r="CB13" s="5">
        <f t="shared" si="9"/>
        <v>303</v>
      </c>
    </row>
    <row r="14" spans="1:80" s="4" customFormat="1" ht="15.75" x14ac:dyDescent="0.25">
      <c r="A14" s="2" t="s">
        <v>8</v>
      </c>
      <c r="B14" s="10">
        <v>53</v>
      </c>
      <c r="C14" s="13">
        <v>12</v>
      </c>
      <c r="D14" s="16">
        <v>0</v>
      </c>
      <c r="E14" s="19">
        <v>361</v>
      </c>
      <c r="F14" s="7">
        <v>0</v>
      </c>
      <c r="G14" s="22">
        <v>0</v>
      </c>
      <c r="H14" s="5">
        <f t="shared" si="0"/>
        <v>426</v>
      </c>
      <c r="I14" s="44"/>
      <c r="J14" s="32">
        <v>10</v>
      </c>
      <c r="K14" s="31">
        <v>8</v>
      </c>
      <c r="L14" s="30">
        <v>0</v>
      </c>
      <c r="M14" s="29">
        <v>123</v>
      </c>
      <c r="N14" s="28">
        <v>0</v>
      </c>
      <c r="O14" s="27">
        <v>0</v>
      </c>
      <c r="P14" s="5">
        <f t="shared" si="1"/>
        <v>141</v>
      </c>
      <c r="Q14" s="44"/>
      <c r="R14" s="10"/>
      <c r="S14" s="13"/>
      <c r="T14" s="16"/>
      <c r="U14" s="19"/>
      <c r="V14" s="7"/>
      <c r="W14" s="22"/>
      <c r="X14" s="5">
        <f t="shared" si="2"/>
        <v>0</v>
      </c>
      <c r="Y14" s="44"/>
      <c r="Z14" s="10"/>
      <c r="AA14" s="13"/>
      <c r="AB14" s="16"/>
      <c r="AC14" s="19"/>
      <c r="AD14" s="7"/>
      <c r="AE14" s="22"/>
      <c r="AF14" s="5">
        <f t="shared" si="3"/>
        <v>0</v>
      </c>
      <c r="AG14" s="44"/>
      <c r="AH14" s="10"/>
      <c r="AI14" s="13"/>
      <c r="AJ14" s="16"/>
      <c r="AK14" s="19"/>
      <c r="AL14" s="7"/>
      <c r="AM14" s="22"/>
      <c r="AN14" s="5">
        <f t="shared" si="4"/>
        <v>0</v>
      </c>
      <c r="AO14" s="44"/>
      <c r="AP14" s="10"/>
      <c r="AQ14" s="13"/>
      <c r="AR14" s="16"/>
      <c r="AS14" s="19"/>
      <c r="AT14" s="7"/>
      <c r="AU14" s="22"/>
      <c r="AV14" s="5">
        <f t="shared" si="5"/>
        <v>0</v>
      </c>
      <c r="AW14" s="44"/>
      <c r="AX14" s="10"/>
      <c r="AY14" s="13"/>
      <c r="AZ14" s="16"/>
      <c r="BA14" s="19"/>
      <c r="BB14" s="7"/>
      <c r="BC14" s="22"/>
      <c r="BD14" s="5">
        <f t="shared" si="6"/>
        <v>0</v>
      </c>
      <c r="BE14" s="44"/>
      <c r="BF14" s="10"/>
      <c r="BG14" s="13"/>
      <c r="BH14" s="16"/>
      <c r="BI14" s="19"/>
      <c r="BJ14" s="7"/>
      <c r="BK14" s="22"/>
      <c r="BL14" s="5">
        <f t="shared" si="7"/>
        <v>0</v>
      </c>
      <c r="BM14" s="44"/>
      <c r="BN14" s="10"/>
      <c r="BO14" s="13"/>
      <c r="BP14" s="16"/>
      <c r="BQ14" s="19"/>
      <c r="BR14" s="7"/>
      <c r="BS14" s="22"/>
      <c r="BT14" s="5">
        <f t="shared" si="8"/>
        <v>0</v>
      </c>
      <c r="BU14" s="44"/>
      <c r="BV14" s="10"/>
      <c r="BW14" s="13"/>
      <c r="BX14" s="16"/>
      <c r="BY14" s="19"/>
      <c r="BZ14" s="7"/>
      <c r="CA14" s="22"/>
      <c r="CB14" s="5">
        <f t="shared" si="9"/>
        <v>0</v>
      </c>
    </row>
    <row r="15" spans="1:80" s="4" customFormat="1" ht="15.75" x14ac:dyDescent="0.25">
      <c r="A15" s="2" t="s">
        <v>9</v>
      </c>
      <c r="B15" s="10">
        <v>0</v>
      </c>
      <c r="C15" s="13">
        <v>0</v>
      </c>
      <c r="D15" s="16">
        <v>762</v>
      </c>
      <c r="E15" s="19">
        <v>0</v>
      </c>
      <c r="F15" s="7">
        <v>0</v>
      </c>
      <c r="G15" s="22">
        <v>3226</v>
      </c>
      <c r="H15" s="5">
        <f t="shared" si="0"/>
        <v>3988</v>
      </c>
      <c r="I15" s="44"/>
      <c r="J15" s="32">
        <v>0</v>
      </c>
      <c r="K15" s="31">
        <v>0</v>
      </c>
      <c r="L15" s="30">
        <v>608</v>
      </c>
      <c r="M15" s="29">
        <v>0</v>
      </c>
      <c r="N15" s="28">
        <v>0</v>
      </c>
      <c r="O15" s="22">
        <v>2046</v>
      </c>
      <c r="P15" s="5">
        <f t="shared" si="1"/>
        <v>2654</v>
      </c>
      <c r="Q15" s="44"/>
      <c r="R15" s="10">
        <v>0</v>
      </c>
      <c r="S15" s="13">
        <v>0</v>
      </c>
      <c r="T15" s="16">
        <v>443</v>
      </c>
      <c r="U15" s="19">
        <v>0</v>
      </c>
      <c r="V15" s="7">
        <v>0</v>
      </c>
      <c r="W15" s="22">
        <v>1361</v>
      </c>
      <c r="X15" s="5">
        <f t="shared" si="2"/>
        <v>1804</v>
      </c>
      <c r="Y15" s="44"/>
      <c r="Z15" s="10">
        <v>0</v>
      </c>
      <c r="AA15" s="13">
        <v>0</v>
      </c>
      <c r="AB15" s="16">
        <v>396</v>
      </c>
      <c r="AC15" s="19">
        <v>0</v>
      </c>
      <c r="AD15" s="7">
        <v>0</v>
      </c>
      <c r="AE15" s="22">
        <v>1295</v>
      </c>
      <c r="AF15" s="5">
        <f t="shared" si="3"/>
        <v>1691</v>
      </c>
      <c r="AG15" s="44"/>
      <c r="AH15" s="10">
        <v>0</v>
      </c>
      <c r="AI15" s="13">
        <v>0</v>
      </c>
      <c r="AJ15" s="16">
        <v>339</v>
      </c>
      <c r="AK15" s="19">
        <v>0</v>
      </c>
      <c r="AL15" s="7">
        <v>0</v>
      </c>
      <c r="AM15" s="22">
        <v>1206</v>
      </c>
      <c r="AN15" s="5">
        <f t="shared" si="4"/>
        <v>1545</v>
      </c>
      <c r="AO15" s="44"/>
      <c r="AP15" s="10">
        <v>0</v>
      </c>
      <c r="AQ15" s="13">
        <v>0</v>
      </c>
      <c r="AR15" s="16">
        <v>259</v>
      </c>
      <c r="AS15" s="19">
        <v>0</v>
      </c>
      <c r="AT15" s="7">
        <v>0</v>
      </c>
      <c r="AU15" s="22">
        <v>1129</v>
      </c>
      <c r="AV15" s="5">
        <f t="shared" si="5"/>
        <v>1388</v>
      </c>
      <c r="AW15" s="44"/>
      <c r="AX15" s="10">
        <v>0</v>
      </c>
      <c r="AY15" s="13">
        <v>0</v>
      </c>
      <c r="AZ15" s="16">
        <v>180</v>
      </c>
      <c r="BA15" s="19">
        <v>0</v>
      </c>
      <c r="BB15" s="7">
        <v>0</v>
      </c>
      <c r="BC15" s="22">
        <v>990</v>
      </c>
      <c r="BD15" s="5">
        <f t="shared" si="6"/>
        <v>1170</v>
      </c>
      <c r="BE15" s="44"/>
      <c r="BF15" s="10">
        <v>0</v>
      </c>
      <c r="BG15" s="13">
        <v>0</v>
      </c>
      <c r="BH15" s="16">
        <v>158</v>
      </c>
      <c r="BI15" s="19">
        <v>0</v>
      </c>
      <c r="BJ15" s="7">
        <v>0</v>
      </c>
      <c r="BK15" s="22">
        <v>858</v>
      </c>
      <c r="BL15" s="5">
        <f t="shared" si="7"/>
        <v>1016</v>
      </c>
      <c r="BM15" s="44"/>
      <c r="BN15" s="10">
        <v>0</v>
      </c>
      <c r="BO15" s="13">
        <v>0</v>
      </c>
      <c r="BP15" s="16">
        <v>128</v>
      </c>
      <c r="BQ15" s="19">
        <v>0</v>
      </c>
      <c r="BR15" s="7">
        <v>0</v>
      </c>
      <c r="BS15" s="22">
        <v>715</v>
      </c>
      <c r="BT15" s="5">
        <f t="shared" si="8"/>
        <v>843</v>
      </c>
      <c r="BU15" s="44"/>
      <c r="BV15" s="10">
        <v>0</v>
      </c>
      <c r="BW15" s="13">
        <v>0</v>
      </c>
      <c r="BX15" s="16">
        <v>1</v>
      </c>
      <c r="BY15" s="19">
        <v>0</v>
      </c>
      <c r="BZ15" s="7">
        <v>0</v>
      </c>
      <c r="CA15" s="22">
        <v>136</v>
      </c>
      <c r="CB15" s="5">
        <f t="shared" si="9"/>
        <v>137</v>
      </c>
    </row>
    <row r="16" spans="1:80" s="4" customFormat="1" ht="15.75" x14ac:dyDescent="0.25">
      <c r="A16" s="2" t="s">
        <v>24</v>
      </c>
      <c r="B16" s="10">
        <v>0</v>
      </c>
      <c r="C16" s="13">
        <v>0</v>
      </c>
      <c r="D16" s="16">
        <v>0</v>
      </c>
      <c r="E16" s="19">
        <v>0</v>
      </c>
      <c r="F16" s="7">
        <v>776</v>
      </c>
      <c r="G16" s="22">
        <v>0</v>
      </c>
      <c r="H16" s="5">
        <f t="shared" si="0"/>
        <v>776</v>
      </c>
      <c r="I16" s="44"/>
      <c r="J16" s="32">
        <v>0</v>
      </c>
      <c r="K16" s="31">
        <v>0</v>
      </c>
      <c r="L16" s="30">
        <v>0</v>
      </c>
      <c r="M16" s="29">
        <v>0</v>
      </c>
      <c r="N16" s="28">
        <v>635</v>
      </c>
      <c r="O16" s="27">
        <v>0</v>
      </c>
      <c r="P16" s="5">
        <f t="shared" si="1"/>
        <v>635</v>
      </c>
      <c r="Q16" s="44"/>
      <c r="R16" s="10">
        <v>0</v>
      </c>
      <c r="S16" s="13">
        <v>0</v>
      </c>
      <c r="T16" s="16">
        <v>0</v>
      </c>
      <c r="U16" s="19">
        <v>0</v>
      </c>
      <c r="V16" s="7">
        <v>556</v>
      </c>
      <c r="W16" s="22">
        <v>0</v>
      </c>
      <c r="X16" s="5">
        <f t="shared" si="2"/>
        <v>556</v>
      </c>
      <c r="Y16" s="44"/>
      <c r="Z16" s="10">
        <v>0</v>
      </c>
      <c r="AA16" s="13">
        <v>0</v>
      </c>
      <c r="AB16" s="16">
        <v>0</v>
      </c>
      <c r="AC16" s="19">
        <v>0</v>
      </c>
      <c r="AD16" s="7">
        <v>493</v>
      </c>
      <c r="AE16" s="22">
        <v>0</v>
      </c>
      <c r="AF16" s="5">
        <f t="shared" si="3"/>
        <v>493</v>
      </c>
      <c r="AG16" s="44"/>
      <c r="AH16" s="10">
        <v>0</v>
      </c>
      <c r="AI16" s="13">
        <v>0</v>
      </c>
      <c r="AJ16" s="16">
        <v>0</v>
      </c>
      <c r="AK16" s="19">
        <v>0</v>
      </c>
      <c r="AL16" s="7">
        <v>451</v>
      </c>
      <c r="AM16" s="22">
        <v>0</v>
      </c>
      <c r="AN16" s="5">
        <f t="shared" si="4"/>
        <v>451</v>
      </c>
      <c r="AO16" s="44"/>
      <c r="AP16" s="10">
        <v>0</v>
      </c>
      <c r="AQ16" s="13">
        <v>0</v>
      </c>
      <c r="AR16" s="16">
        <v>0</v>
      </c>
      <c r="AS16" s="19">
        <v>0</v>
      </c>
      <c r="AT16" s="7">
        <v>415</v>
      </c>
      <c r="AU16" s="22">
        <v>0</v>
      </c>
      <c r="AV16" s="5">
        <f t="shared" si="5"/>
        <v>415</v>
      </c>
      <c r="AW16" s="44"/>
      <c r="AX16" s="10">
        <v>0</v>
      </c>
      <c r="AY16" s="13">
        <v>0</v>
      </c>
      <c r="AZ16" s="16">
        <v>0</v>
      </c>
      <c r="BA16" s="19">
        <v>0</v>
      </c>
      <c r="BB16" s="7">
        <v>428</v>
      </c>
      <c r="BC16" s="22">
        <v>0</v>
      </c>
      <c r="BD16" s="5">
        <f t="shared" si="6"/>
        <v>428</v>
      </c>
      <c r="BE16" s="44"/>
      <c r="BF16" s="10">
        <v>0</v>
      </c>
      <c r="BG16" s="13">
        <v>0</v>
      </c>
      <c r="BH16" s="16">
        <v>0</v>
      </c>
      <c r="BI16" s="19">
        <v>0</v>
      </c>
      <c r="BJ16" s="7">
        <v>393</v>
      </c>
      <c r="BK16" s="22">
        <v>0</v>
      </c>
      <c r="BL16" s="5">
        <f t="shared" si="7"/>
        <v>393</v>
      </c>
      <c r="BM16" s="44"/>
      <c r="BN16" s="10">
        <v>0</v>
      </c>
      <c r="BO16" s="13">
        <v>0</v>
      </c>
      <c r="BP16" s="16">
        <v>0</v>
      </c>
      <c r="BQ16" s="19">
        <v>0</v>
      </c>
      <c r="BR16" s="7">
        <v>349</v>
      </c>
      <c r="BS16" s="22">
        <v>0</v>
      </c>
      <c r="BT16" s="5">
        <f t="shared" si="8"/>
        <v>349</v>
      </c>
      <c r="BU16" s="44"/>
      <c r="BV16" s="10">
        <v>0</v>
      </c>
      <c r="BW16" s="13">
        <v>0</v>
      </c>
      <c r="BX16" s="16">
        <v>0</v>
      </c>
      <c r="BY16" s="19">
        <v>0</v>
      </c>
      <c r="BZ16" s="7">
        <v>333</v>
      </c>
      <c r="CA16" s="22">
        <v>0</v>
      </c>
      <c r="CB16" s="5">
        <f t="shared" si="9"/>
        <v>333</v>
      </c>
    </row>
    <row r="17" spans="1:80" s="4" customFormat="1" ht="15.75" x14ac:dyDescent="0.25">
      <c r="A17" s="2" t="s">
        <v>10</v>
      </c>
      <c r="B17" s="10">
        <v>0</v>
      </c>
      <c r="C17" s="13">
        <v>0</v>
      </c>
      <c r="D17" s="16">
        <v>0</v>
      </c>
      <c r="E17" s="19">
        <v>0</v>
      </c>
      <c r="F17" s="7">
        <v>952</v>
      </c>
      <c r="G17" s="22">
        <v>0</v>
      </c>
      <c r="H17" s="5">
        <f t="shared" si="0"/>
        <v>952</v>
      </c>
      <c r="I17" s="44"/>
      <c r="J17" s="32">
        <v>0</v>
      </c>
      <c r="K17" s="31">
        <v>0</v>
      </c>
      <c r="L17" s="30">
        <v>0</v>
      </c>
      <c r="M17" s="29">
        <v>0</v>
      </c>
      <c r="N17" s="28">
        <v>513</v>
      </c>
      <c r="O17" s="27">
        <v>0</v>
      </c>
      <c r="P17" s="5">
        <f t="shared" si="1"/>
        <v>513</v>
      </c>
      <c r="Q17" s="44"/>
      <c r="R17" s="10">
        <v>0</v>
      </c>
      <c r="S17" s="13">
        <v>0</v>
      </c>
      <c r="T17" s="16">
        <v>0</v>
      </c>
      <c r="U17" s="19">
        <v>0</v>
      </c>
      <c r="V17" s="7">
        <v>470</v>
      </c>
      <c r="W17" s="22">
        <v>0</v>
      </c>
      <c r="X17" s="5">
        <f t="shared" si="2"/>
        <v>470</v>
      </c>
      <c r="Y17" s="44"/>
      <c r="Z17" s="10">
        <v>0</v>
      </c>
      <c r="AA17" s="13">
        <v>0</v>
      </c>
      <c r="AB17" s="16">
        <v>0</v>
      </c>
      <c r="AC17" s="19">
        <v>0</v>
      </c>
      <c r="AD17" s="7">
        <v>182</v>
      </c>
      <c r="AE17" s="22">
        <v>0</v>
      </c>
      <c r="AF17" s="5">
        <f t="shared" si="3"/>
        <v>182</v>
      </c>
      <c r="AG17" s="44"/>
      <c r="AH17" s="10"/>
      <c r="AI17" s="13"/>
      <c r="AJ17" s="16"/>
      <c r="AK17" s="19"/>
      <c r="AL17" s="7"/>
      <c r="AM17" s="22"/>
      <c r="AN17" s="5">
        <f t="shared" si="4"/>
        <v>0</v>
      </c>
      <c r="AO17" s="44"/>
      <c r="AP17" s="10"/>
      <c r="AQ17" s="13"/>
      <c r="AR17" s="16"/>
      <c r="AS17" s="19"/>
      <c r="AT17" s="7"/>
      <c r="AU17" s="22"/>
      <c r="AV17" s="5">
        <f t="shared" si="5"/>
        <v>0</v>
      </c>
      <c r="AW17" s="44"/>
      <c r="AX17" s="10"/>
      <c r="AY17" s="13"/>
      <c r="AZ17" s="16"/>
      <c r="BA17" s="19"/>
      <c r="BB17" s="7"/>
      <c r="BC17" s="22"/>
      <c r="BD17" s="5">
        <f t="shared" si="6"/>
        <v>0</v>
      </c>
      <c r="BE17" s="44"/>
      <c r="BF17" s="10"/>
      <c r="BG17" s="13"/>
      <c r="BH17" s="16"/>
      <c r="BI17" s="19"/>
      <c r="BJ17" s="7"/>
      <c r="BK17" s="22"/>
      <c r="BL17" s="5">
        <f t="shared" si="7"/>
        <v>0</v>
      </c>
      <c r="BM17" s="44"/>
      <c r="BN17" s="10"/>
      <c r="BO17" s="13"/>
      <c r="BP17" s="16"/>
      <c r="BQ17" s="19"/>
      <c r="BR17" s="7"/>
      <c r="BS17" s="22"/>
      <c r="BT17" s="5">
        <f t="shared" si="8"/>
        <v>0</v>
      </c>
      <c r="BU17" s="44"/>
      <c r="BV17" s="10"/>
      <c r="BW17" s="13"/>
      <c r="BX17" s="16"/>
      <c r="BY17" s="19"/>
      <c r="BZ17" s="7"/>
      <c r="CA17" s="22"/>
      <c r="CB17" s="5">
        <f t="shared" si="9"/>
        <v>0</v>
      </c>
    </row>
    <row r="18" spans="1:80" s="4" customFormat="1" ht="15.75" x14ac:dyDescent="0.25">
      <c r="A18" s="2" t="s">
        <v>12</v>
      </c>
      <c r="B18" s="10">
        <v>0</v>
      </c>
      <c r="C18" s="13">
        <v>12099</v>
      </c>
      <c r="D18" s="16">
        <v>17</v>
      </c>
      <c r="E18" s="19">
        <v>0</v>
      </c>
      <c r="F18" s="7">
        <v>465</v>
      </c>
      <c r="G18" s="22">
        <v>0</v>
      </c>
      <c r="H18" s="5">
        <f t="shared" si="0"/>
        <v>12581</v>
      </c>
      <c r="I18" s="44"/>
      <c r="J18" s="32">
        <v>0</v>
      </c>
      <c r="K18" s="13">
        <v>10073</v>
      </c>
      <c r="L18" s="30">
        <v>3</v>
      </c>
      <c r="M18" s="29">
        <v>0</v>
      </c>
      <c r="N18" s="28">
        <v>523</v>
      </c>
      <c r="O18" s="27">
        <v>0</v>
      </c>
      <c r="P18" s="5">
        <f t="shared" si="1"/>
        <v>10599</v>
      </c>
      <c r="Q18" s="44"/>
      <c r="R18" s="10">
        <v>0</v>
      </c>
      <c r="S18" s="13">
        <v>8299</v>
      </c>
      <c r="T18" s="16">
        <v>3</v>
      </c>
      <c r="U18" s="19">
        <v>0</v>
      </c>
      <c r="V18" s="7">
        <v>324</v>
      </c>
      <c r="W18" s="22">
        <v>0</v>
      </c>
      <c r="X18" s="5">
        <f t="shared" si="2"/>
        <v>8626</v>
      </c>
      <c r="Y18" s="44"/>
      <c r="Z18" s="10">
        <v>0</v>
      </c>
      <c r="AA18" s="13">
        <v>5423</v>
      </c>
      <c r="AB18" s="16">
        <v>0</v>
      </c>
      <c r="AC18" s="19">
        <v>0</v>
      </c>
      <c r="AD18" s="7">
        <v>167</v>
      </c>
      <c r="AE18" s="22">
        <v>0</v>
      </c>
      <c r="AF18" s="5">
        <f t="shared" si="3"/>
        <v>5590</v>
      </c>
      <c r="AG18" s="44"/>
      <c r="AH18" s="10">
        <v>0</v>
      </c>
      <c r="AI18" s="13">
        <v>5339</v>
      </c>
      <c r="AJ18" s="16">
        <v>0</v>
      </c>
      <c r="AK18" s="19">
        <v>0</v>
      </c>
      <c r="AL18" s="7">
        <v>164</v>
      </c>
      <c r="AM18" s="22">
        <v>0</v>
      </c>
      <c r="AN18" s="5">
        <f t="shared" si="4"/>
        <v>5503</v>
      </c>
      <c r="AO18" s="44"/>
      <c r="AP18" s="10">
        <v>0</v>
      </c>
      <c r="AQ18" s="13">
        <v>4748</v>
      </c>
      <c r="AR18" s="16">
        <v>0</v>
      </c>
      <c r="AS18" s="19">
        <v>0</v>
      </c>
      <c r="AT18" s="7">
        <v>94</v>
      </c>
      <c r="AU18" s="22">
        <v>0</v>
      </c>
      <c r="AV18" s="5">
        <f t="shared" si="5"/>
        <v>4842</v>
      </c>
      <c r="AW18" s="44"/>
      <c r="AX18" s="10">
        <v>0</v>
      </c>
      <c r="AY18" s="13">
        <v>3686</v>
      </c>
      <c r="AZ18" s="16">
        <v>0</v>
      </c>
      <c r="BA18" s="19">
        <v>0</v>
      </c>
      <c r="BB18" s="7">
        <v>82</v>
      </c>
      <c r="BC18" s="22">
        <v>0</v>
      </c>
      <c r="BD18" s="5">
        <f t="shared" si="6"/>
        <v>3768</v>
      </c>
      <c r="BE18" s="44"/>
      <c r="BF18" s="10">
        <v>0</v>
      </c>
      <c r="BG18" s="13">
        <v>3227</v>
      </c>
      <c r="BH18" s="16">
        <v>0</v>
      </c>
      <c r="BI18" s="19">
        <v>5</v>
      </c>
      <c r="BJ18" s="7">
        <v>55</v>
      </c>
      <c r="BK18" s="22">
        <v>0</v>
      </c>
      <c r="BL18" s="5">
        <f t="shared" si="7"/>
        <v>3287</v>
      </c>
      <c r="BM18" s="44"/>
      <c r="BN18" s="10">
        <v>0</v>
      </c>
      <c r="BO18" s="13">
        <v>2661</v>
      </c>
      <c r="BP18" s="16">
        <v>0</v>
      </c>
      <c r="BQ18" s="19">
        <v>4</v>
      </c>
      <c r="BR18" s="7">
        <v>45</v>
      </c>
      <c r="BS18" s="22">
        <v>0</v>
      </c>
      <c r="BT18" s="5">
        <f t="shared" si="8"/>
        <v>2710</v>
      </c>
      <c r="BU18" s="44"/>
      <c r="BV18" s="10">
        <v>0</v>
      </c>
      <c r="BW18" s="13">
        <v>2229</v>
      </c>
      <c r="BX18" s="16">
        <v>0</v>
      </c>
      <c r="BY18" s="19">
        <v>0</v>
      </c>
      <c r="BZ18" s="7">
        <v>44</v>
      </c>
      <c r="CA18" s="22">
        <v>0</v>
      </c>
      <c r="CB18" s="5">
        <f t="shared" si="9"/>
        <v>2273</v>
      </c>
    </row>
    <row r="19" spans="1:80" s="4" customFormat="1" ht="15.75" x14ac:dyDescent="0.25">
      <c r="A19" s="2" t="s">
        <v>13</v>
      </c>
      <c r="B19" s="10">
        <v>8</v>
      </c>
      <c r="C19" s="13">
        <v>60</v>
      </c>
      <c r="D19" s="16">
        <v>15</v>
      </c>
      <c r="E19" s="19">
        <v>127</v>
      </c>
      <c r="F19" s="7">
        <v>47</v>
      </c>
      <c r="G19" s="22">
        <v>17</v>
      </c>
      <c r="H19" s="5">
        <f t="shared" si="0"/>
        <v>274</v>
      </c>
      <c r="I19" s="44"/>
      <c r="J19" s="32">
        <v>8</v>
      </c>
      <c r="K19" s="31">
        <v>50</v>
      </c>
      <c r="L19" s="30">
        <v>19</v>
      </c>
      <c r="M19" s="29">
        <v>92</v>
      </c>
      <c r="N19" s="28">
        <v>34</v>
      </c>
      <c r="O19" s="27">
        <v>16</v>
      </c>
      <c r="P19" s="5">
        <f t="shared" si="1"/>
        <v>219</v>
      </c>
      <c r="Q19" s="44"/>
      <c r="R19" s="10">
        <v>6</v>
      </c>
      <c r="S19" s="13">
        <v>45</v>
      </c>
      <c r="T19" s="16">
        <v>18</v>
      </c>
      <c r="U19" s="19">
        <v>82</v>
      </c>
      <c r="V19" s="7">
        <v>24</v>
      </c>
      <c r="W19" s="22">
        <v>10</v>
      </c>
      <c r="X19" s="5">
        <f t="shared" si="2"/>
        <v>185</v>
      </c>
      <c r="Y19" s="44"/>
      <c r="Z19" s="10"/>
      <c r="AA19" s="13"/>
      <c r="AB19" s="16"/>
      <c r="AC19" s="19"/>
      <c r="AD19" s="7"/>
      <c r="AE19" s="22"/>
      <c r="AF19" s="5">
        <f t="shared" si="3"/>
        <v>0</v>
      </c>
      <c r="AG19" s="44"/>
      <c r="AH19" s="10"/>
      <c r="AI19" s="13"/>
      <c r="AJ19" s="16"/>
      <c r="AK19" s="19"/>
      <c r="AL19" s="7"/>
      <c r="AM19" s="22"/>
      <c r="AN19" s="5">
        <f t="shared" si="4"/>
        <v>0</v>
      </c>
      <c r="AO19" s="44"/>
      <c r="AP19" s="10"/>
      <c r="AQ19" s="13"/>
      <c r="AR19" s="16"/>
      <c r="AS19" s="19"/>
      <c r="AT19" s="7"/>
      <c r="AU19" s="22"/>
      <c r="AV19" s="5">
        <f t="shared" si="5"/>
        <v>0</v>
      </c>
      <c r="AW19" s="44"/>
      <c r="AX19" s="10"/>
      <c r="AY19" s="13"/>
      <c r="AZ19" s="16"/>
      <c r="BA19" s="19"/>
      <c r="BB19" s="7"/>
      <c r="BC19" s="22"/>
      <c r="BD19" s="5">
        <f t="shared" si="6"/>
        <v>0</v>
      </c>
      <c r="BE19" s="44"/>
      <c r="BF19" s="10"/>
      <c r="BG19" s="13"/>
      <c r="BH19" s="16"/>
      <c r="BI19" s="19"/>
      <c r="BJ19" s="7"/>
      <c r="BK19" s="22"/>
      <c r="BL19" s="5">
        <f t="shared" si="7"/>
        <v>0</v>
      </c>
      <c r="BM19" s="44"/>
      <c r="BN19" s="10"/>
      <c r="BO19" s="13"/>
      <c r="BP19" s="16"/>
      <c r="BQ19" s="19"/>
      <c r="BR19" s="7"/>
      <c r="BS19" s="22"/>
      <c r="BT19" s="5">
        <f t="shared" si="8"/>
        <v>0</v>
      </c>
      <c r="BU19" s="44"/>
      <c r="BV19" s="10"/>
      <c r="BW19" s="13"/>
      <c r="BX19" s="16"/>
      <c r="BY19" s="19"/>
      <c r="BZ19" s="7"/>
      <c r="CA19" s="22"/>
      <c r="CB19" s="5">
        <f t="shared" si="9"/>
        <v>0</v>
      </c>
    </row>
    <row r="20" spans="1:80" s="4" customFormat="1" ht="15.75" x14ac:dyDescent="0.25">
      <c r="A20" s="2" t="s">
        <v>42</v>
      </c>
      <c r="B20" s="10">
        <v>2</v>
      </c>
      <c r="C20" s="13">
        <v>722</v>
      </c>
      <c r="D20" s="16">
        <v>42</v>
      </c>
      <c r="E20" s="19">
        <v>0</v>
      </c>
      <c r="F20" s="7">
        <v>10291</v>
      </c>
      <c r="G20" s="22">
        <v>0</v>
      </c>
      <c r="H20" s="5">
        <f>SUM(B20:G20)</f>
        <v>11057</v>
      </c>
      <c r="I20" s="44"/>
      <c r="J20" s="32">
        <v>2</v>
      </c>
      <c r="K20" s="31">
        <v>566</v>
      </c>
      <c r="L20" s="30">
        <v>36</v>
      </c>
      <c r="M20" s="29">
        <v>0</v>
      </c>
      <c r="N20" s="7">
        <v>9840</v>
      </c>
      <c r="O20" s="27">
        <v>0</v>
      </c>
      <c r="P20" s="5">
        <f>SUM(J20:O20)</f>
        <v>10444</v>
      </c>
      <c r="Q20" s="44"/>
      <c r="R20" s="10">
        <v>7</v>
      </c>
      <c r="S20" s="13">
        <v>449</v>
      </c>
      <c r="T20" s="16">
        <v>34</v>
      </c>
      <c r="U20" s="19">
        <v>0</v>
      </c>
      <c r="V20" s="7">
        <v>8845</v>
      </c>
      <c r="W20" s="22">
        <v>0</v>
      </c>
      <c r="X20" s="5">
        <f>SUM(R20:W20)</f>
        <v>9335</v>
      </c>
      <c r="Y20" s="44"/>
      <c r="Z20" s="10">
        <v>7</v>
      </c>
      <c r="AA20" s="13">
        <v>413</v>
      </c>
      <c r="AB20" s="16">
        <v>26</v>
      </c>
      <c r="AC20" s="19">
        <v>0</v>
      </c>
      <c r="AD20" s="7">
        <v>8101</v>
      </c>
      <c r="AE20" s="22">
        <v>0</v>
      </c>
      <c r="AF20" s="5">
        <f>SUM(Z20:AE20)</f>
        <v>8547</v>
      </c>
      <c r="AG20" s="44"/>
      <c r="AH20" s="10">
        <v>3</v>
      </c>
      <c r="AI20" s="13">
        <v>301</v>
      </c>
      <c r="AJ20" s="16">
        <v>23</v>
      </c>
      <c r="AK20" s="19">
        <v>19</v>
      </c>
      <c r="AL20" s="7">
        <v>8175</v>
      </c>
      <c r="AM20" s="22">
        <v>0</v>
      </c>
      <c r="AN20" s="5">
        <f>SUM(AH20:AM20)</f>
        <v>8521</v>
      </c>
      <c r="AO20" s="44"/>
      <c r="AP20" s="10">
        <v>2</v>
      </c>
      <c r="AQ20" s="13">
        <v>368</v>
      </c>
      <c r="AR20" s="16">
        <v>22</v>
      </c>
      <c r="AS20" s="19">
        <v>20</v>
      </c>
      <c r="AT20" s="7">
        <v>10429</v>
      </c>
      <c r="AU20" s="22">
        <v>0</v>
      </c>
      <c r="AV20" s="5">
        <f>SUM(AP20:AU20)</f>
        <v>10841</v>
      </c>
      <c r="AW20" s="44"/>
      <c r="AX20" s="10">
        <v>3</v>
      </c>
      <c r="AY20" s="13">
        <v>280</v>
      </c>
      <c r="AZ20" s="16">
        <v>23</v>
      </c>
      <c r="BA20" s="19">
        <v>18</v>
      </c>
      <c r="BB20" s="7">
        <v>8967</v>
      </c>
      <c r="BC20" s="22">
        <v>0</v>
      </c>
      <c r="BD20" s="5">
        <f>SUM(AX20:BC20)</f>
        <v>9291</v>
      </c>
      <c r="BE20" s="44"/>
      <c r="BF20" s="10">
        <v>3</v>
      </c>
      <c r="BG20" s="13">
        <v>237</v>
      </c>
      <c r="BH20" s="16">
        <v>23</v>
      </c>
      <c r="BI20" s="19">
        <v>15</v>
      </c>
      <c r="BJ20" s="7">
        <v>7504</v>
      </c>
      <c r="BK20" s="22">
        <v>0</v>
      </c>
      <c r="BL20" s="5">
        <f>SUM(BF20:BK20)</f>
        <v>7782</v>
      </c>
      <c r="BM20" s="44"/>
      <c r="BN20" s="10">
        <v>3</v>
      </c>
      <c r="BO20" s="13">
        <v>207</v>
      </c>
      <c r="BP20" s="16">
        <v>20</v>
      </c>
      <c r="BQ20" s="19">
        <v>9</v>
      </c>
      <c r="BR20" s="7">
        <v>6844</v>
      </c>
      <c r="BS20" s="22">
        <v>0</v>
      </c>
      <c r="BT20" s="5">
        <f>SUM(BN20:BS20)</f>
        <v>7083</v>
      </c>
      <c r="BU20" s="44"/>
      <c r="BV20" s="10">
        <v>4</v>
      </c>
      <c r="BW20" s="13">
        <v>175</v>
      </c>
      <c r="BX20" s="16">
        <v>22</v>
      </c>
      <c r="BY20" s="19">
        <v>9</v>
      </c>
      <c r="BZ20" s="7">
        <v>6128</v>
      </c>
      <c r="CA20" s="22">
        <v>0</v>
      </c>
      <c r="CB20" s="5">
        <f>SUM(BV20:CA20)</f>
        <v>6338</v>
      </c>
    </row>
    <row r="21" spans="1:80" s="4" customFormat="1" ht="15.75" x14ac:dyDescent="0.25">
      <c r="A21" s="2" t="s">
        <v>43</v>
      </c>
      <c r="B21" s="10">
        <v>20</v>
      </c>
      <c r="C21" s="13">
        <v>155</v>
      </c>
      <c r="D21" s="16">
        <v>23</v>
      </c>
      <c r="E21" s="19">
        <v>253</v>
      </c>
      <c r="F21" s="7">
        <v>8672</v>
      </c>
      <c r="G21" s="22">
        <v>31</v>
      </c>
      <c r="H21" s="5">
        <f t="shared" si="0"/>
        <v>9154</v>
      </c>
      <c r="I21" s="45"/>
      <c r="J21" s="32">
        <v>18</v>
      </c>
      <c r="K21" s="31">
        <v>143</v>
      </c>
      <c r="L21" s="30">
        <v>14</v>
      </c>
      <c r="M21" s="29">
        <v>219</v>
      </c>
      <c r="N21" s="7">
        <v>7692</v>
      </c>
      <c r="O21" s="27">
        <v>32</v>
      </c>
      <c r="P21" s="5">
        <f t="shared" si="1"/>
        <v>8118</v>
      </c>
      <c r="Q21" s="45"/>
      <c r="R21" s="10">
        <v>0</v>
      </c>
      <c r="S21" s="13">
        <v>40</v>
      </c>
      <c r="T21" s="16">
        <v>0</v>
      </c>
      <c r="U21" s="19">
        <v>14</v>
      </c>
      <c r="V21" s="7">
        <v>7626</v>
      </c>
      <c r="W21" s="22">
        <v>0</v>
      </c>
      <c r="X21" s="5">
        <f t="shared" si="2"/>
        <v>7680</v>
      </c>
      <c r="Y21" s="45"/>
      <c r="Z21" s="10">
        <v>0</v>
      </c>
      <c r="AA21" s="13">
        <v>41</v>
      </c>
      <c r="AB21" s="16">
        <v>0</v>
      </c>
      <c r="AC21" s="19">
        <v>19</v>
      </c>
      <c r="AD21" s="7">
        <v>7014</v>
      </c>
      <c r="AE21" s="22">
        <v>0</v>
      </c>
      <c r="AF21" s="5">
        <f t="shared" si="3"/>
        <v>7074</v>
      </c>
      <c r="AG21" s="45"/>
      <c r="AH21" s="10">
        <v>0</v>
      </c>
      <c r="AI21" s="13">
        <v>13</v>
      </c>
      <c r="AJ21" s="16">
        <v>0</v>
      </c>
      <c r="AK21" s="19">
        <v>0</v>
      </c>
      <c r="AL21" s="7">
        <v>4453</v>
      </c>
      <c r="AM21" s="22">
        <v>0</v>
      </c>
      <c r="AN21" s="5">
        <f t="shared" si="4"/>
        <v>4466</v>
      </c>
      <c r="AO21" s="45"/>
      <c r="AP21" s="10"/>
      <c r="AQ21" s="13"/>
      <c r="AR21" s="16"/>
      <c r="AS21" s="19"/>
      <c r="AT21" s="7"/>
      <c r="AU21" s="22"/>
      <c r="AV21" s="5">
        <f t="shared" si="5"/>
        <v>0</v>
      </c>
      <c r="AW21" s="45"/>
      <c r="AX21" s="10"/>
      <c r="AY21" s="13"/>
      <c r="AZ21" s="16"/>
      <c r="BA21" s="19"/>
      <c r="BB21" s="7"/>
      <c r="BC21" s="22"/>
      <c r="BD21" s="5">
        <f t="shared" ref="BD21:BD28" si="10">SUM(AX21:BC21)</f>
        <v>0</v>
      </c>
      <c r="BE21" s="45"/>
      <c r="BF21" s="10"/>
      <c r="BG21" s="13"/>
      <c r="BH21" s="16"/>
      <c r="BI21" s="19"/>
      <c r="BJ21" s="7"/>
      <c r="BK21" s="22"/>
      <c r="BL21" s="5">
        <f t="shared" ref="BL21:BL25" si="11">SUM(BF21:BK21)</f>
        <v>0</v>
      </c>
      <c r="BM21" s="45"/>
      <c r="BN21" s="10"/>
      <c r="BO21" s="13"/>
      <c r="BP21" s="16"/>
      <c r="BQ21" s="19"/>
      <c r="BR21" s="7"/>
      <c r="BS21" s="22"/>
      <c r="BT21" s="5">
        <f t="shared" ref="BT21:BT28" si="12">SUM(BN21:BS21)</f>
        <v>0</v>
      </c>
      <c r="BU21" s="45"/>
      <c r="BV21" s="10"/>
      <c r="BW21" s="13"/>
      <c r="BX21" s="16"/>
      <c r="BY21" s="19"/>
      <c r="BZ21" s="7"/>
      <c r="CA21" s="22"/>
      <c r="CB21" s="5">
        <f t="shared" ref="CB21:CB28" si="13">SUM(BV21:CA21)</f>
        <v>0</v>
      </c>
    </row>
    <row r="22" spans="1:80" s="4" customFormat="1" ht="15.75" x14ac:dyDescent="0.25">
      <c r="A22" s="2" t="s">
        <v>14</v>
      </c>
      <c r="B22" s="10">
        <v>0</v>
      </c>
      <c r="C22" s="13">
        <v>93</v>
      </c>
      <c r="D22" s="16">
        <v>4688</v>
      </c>
      <c r="E22" s="19">
        <v>0</v>
      </c>
      <c r="F22" s="7">
        <v>76</v>
      </c>
      <c r="G22" s="22">
        <v>1848</v>
      </c>
      <c r="H22" s="5">
        <f t="shared" si="0"/>
        <v>6705</v>
      </c>
      <c r="I22" s="45"/>
      <c r="J22" s="32">
        <v>0</v>
      </c>
      <c r="K22" s="31">
        <v>97</v>
      </c>
      <c r="L22" s="16">
        <v>4419</v>
      </c>
      <c r="M22" s="29">
        <v>0</v>
      </c>
      <c r="N22" s="28">
        <v>77</v>
      </c>
      <c r="O22" s="22">
        <v>1663</v>
      </c>
      <c r="P22" s="5">
        <f t="shared" si="1"/>
        <v>6256</v>
      </c>
      <c r="Q22" s="45"/>
      <c r="R22" s="10">
        <v>0</v>
      </c>
      <c r="S22" s="13">
        <v>97</v>
      </c>
      <c r="T22" s="16">
        <v>4367</v>
      </c>
      <c r="U22" s="19">
        <v>0</v>
      </c>
      <c r="V22" s="7">
        <v>21</v>
      </c>
      <c r="W22" s="22">
        <v>1509</v>
      </c>
      <c r="X22" s="5">
        <f t="shared" si="2"/>
        <v>5994</v>
      </c>
      <c r="Y22" s="45"/>
      <c r="Z22" s="10">
        <v>0</v>
      </c>
      <c r="AA22" s="13">
        <v>94</v>
      </c>
      <c r="AB22" s="16">
        <v>3979</v>
      </c>
      <c r="AC22" s="19">
        <v>0</v>
      </c>
      <c r="AD22" s="7">
        <v>21</v>
      </c>
      <c r="AE22" s="22">
        <v>1308</v>
      </c>
      <c r="AF22" s="5">
        <f t="shared" si="3"/>
        <v>5402</v>
      </c>
      <c r="AG22" s="45"/>
      <c r="AH22" s="10">
        <v>0</v>
      </c>
      <c r="AI22" s="13">
        <v>93</v>
      </c>
      <c r="AJ22" s="16">
        <v>3791</v>
      </c>
      <c r="AK22" s="19">
        <v>0</v>
      </c>
      <c r="AL22" s="7">
        <v>14</v>
      </c>
      <c r="AM22" s="22">
        <v>1197</v>
      </c>
      <c r="AN22" s="5">
        <f t="shared" si="4"/>
        <v>5095</v>
      </c>
      <c r="AO22" s="45"/>
      <c r="AP22" s="10">
        <v>0</v>
      </c>
      <c r="AQ22" s="13">
        <v>91</v>
      </c>
      <c r="AR22" s="16">
        <v>3306</v>
      </c>
      <c r="AS22" s="19">
        <v>0</v>
      </c>
      <c r="AT22" s="7">
        <v>0</v>
      </c>
      <c r="AU22" s="22">
        <v>856</v>
      </c>
      <c r="AV22" s="5">
        <f t="shared" si="5"/>
        <v>4253</v>
      </c>
      <c r="AW22" s="45"/>
      <c r="AX22" s="10">
        <v>0</v>
      </c>
      <c r="AY22" s="13">
        <v>81</v>
      </c>
      <c r="AZ22" s="16">
        <v>2724</v>
      </c>
      <c r="BA22" s="19">
        <v>0</v>
      </c>
      <c r="BB22" s="7">
        <v>0</v>
      </c>
      <c r="BC22" s="22">
        <v>772</v>
      </c>
      <c r="BD22" s="5">
        <f t="shared" si="10"/>
        <v>3577</v>
      </c>
      <c r="BE22" s="45"/>
      <c r="BF22" s="10">
        <v>0</v>
      </c>
      <c r="BG22" s="13">
        <v>67</v>
      </c>
      <c r="BH22" s="16">
        <v>2410</v>
      </c>
      <c r="BI22" s="19">
        <v>0</v>
      </c>
      <c r="BJ22" s="7">
        <v>0</v>
      </c>
      <c r="BK22" s="22">
        <v>633</v>
      </c>
      <c r="BL22" s="5">
        <f t="shared" si="11"/>
        <v>3110</v>
      </c>
      <c r="BM22" s="45"/>
      <c r="BN22" s="10">
        <v>0</v>
      </c>
      <c r="BO22" s="13">
        <v>40</v>
      </c>
      <c r="BP22" s="16">
        <v>1753</v>
      </c>
      <c r="BQ22" s="19">
        <v>0</v>
      </c>
      <c r="BR22" s="7">
        <v>0</v>
      </c>
      <c r="BS22" s="22">
        <v>501</v>
      </c>
      <c r="BT22" s="5">
        <f t="shared" si="12"/>
        <v>2294</v>
      </c>
      <c r="BU22" s="45"/>
      <c r="BV22" s="10">
        <v>0</v>
      </c>
      <c r="BW22" s="13">
        <v>36</v>
      </c>
      <c r="BX22" s="16">
        <v>1602</v>
      </c>
      <c r="BY22" s="19">
        <v>0</v>
      </c>
      <c r="BZ22" s="7">
        <v>0</v>
      </c>
      <c r="CA22" s="22">
        <v>441</v>
      </c>
      <c r="CB22" s="5">
        <f t="shared" si="13"/>
        <v>2079</v>
      </c>
    </row>
    <row r="23" spans="1:80" s="4" customFormat="1" ht="15.75" x14ac:dyDescent="0.25">
      <c r="A23" s="2" t="s">
        <v>15</v>
      </c>
      <c r="B23" s="10">
        <v>37</v>
      </c>
      <c r="C23" s="13">
        <v>5</v>
      </c>
      <c r="D23" s="16">
        <v>0</v>
      </c>
      <c r="E23" s="19">
        <v>139</v>
      </c>
      <c r="F23" s="7">
        <v>0</v>
      </c>
      <c r="G23" s="22">
        <v>0</v>
      </c>
      <c r="H23" s="5">
        <f t="shared" si="0"/>
        <v>181</v>
      </c>
      <c r="I23" s="45"/>
      <c r="J23" s="32">
        <v>6</v>
      </c>
      <c r="K23" s="31">
        <v>0</v>
      </c>
      <c r="L23" s="30">
        <v>0</v>
      </c>
      <c r="M23" s="29">
        <v>52</v>
      </c>
      <c r="N23" s="28">
        <v>0</v>
      </c>
      <c r="O23" s="27">
        <v>0</v>
      </c>
      <c r="P23" s="5">
        <f t="shared" si="1"/>
        <v>58</v>
      </c>
      <c r="Q23" s="45"/>
      <c r="R23" s="10"/>
      <c r="S23" s="13"/>
      <c r="T23" s="16"/>
      <c r="U23" s="19"/>
      <c r="V23" s="7"/>
      <c r="W23" s="22"/>
      <c r="X23" s="5">
        <f t="shared" si="2"/>
        <v>0</v>
      </c>
      <c r="Y23" s="45"/>
      <c r="Z23" s="10"/>
      <c r="AA23" s="13"/>
      <c r="AB23" s="16"/>
      <c r="AC23" s="19"/>
      <c r="AD23" s="7"/>
      <c r="AE23" s="22"/>
      <c r="AF23" s="5">
        <f t="shared" si="3"/>
        <v>0</v>
      </c>
      <c r="AG23" s="45"/>
      <c r="AH23" s="10"/>
      <c r="AI23" s="13"/>
      <c r="AJ23" s="16"/>
      <c r="AK23" s="19"/>
      <c r="AL23" s="7"/>
      <c r="AM23" s="22"/>
      <c r="AN23" s="5">
        <f t="shared" si="4"/>
        <v>0</v>
      </c>
      <c r="AO23" s="45"/>
      <c r="AP23" s="10"/>
      <c r="AQ23" s="13"/>
      <c r="AR23" s="16"/>
      <c r="AS23" s="19"/>
      <c r="AT23" s="7"/>
      <c r="AU23" s="22"/>
      <c r="AV23" s="5">
        <f t="shared" si="5"/>
        <v>0</v>
      </c>
      <c r="AW23" s="45"/>
      <c r="AX23" s="10"/>
      <c r="AY23" s="13"/>
      <c r="AZ23" s="16"/>
      <c r="BA23" s="19"/>
      <c r="BB23" s="7"/>
      <c r="BC23" s="22"/>
      <c r="BD23" s="5">
        <f t="shared" si="10"/>
        <v>0</v>
      </c>
      <c r="BE23" s="45"/>
      <c r="BF23" s="10"/>
      <c r="BG23" s="13"/>
      <c r="BH23" s="16"/>
      <c r="BI23" s="19"/>
      <c r="BJ23" s="7"/>
      <c r="BK23" s="22"/>
      <c r="BL23" s="5">
        <f t="shared" si="11"/>
        <v>0</v>
      </c>
      <c r="BM23" s="45"/>
      <c r="BN23" s="10"/>
      <c r="BO23" s="13"/>
      <c r="BP23" s="16"/>
      <c r="BQ23" s="19"/>
      <c r="BR23" s="7"/>
      <c r="BS23" s="22"/>
      <c r="BT23" s="5">
        <f t="shared" si="12"/>
        <v>0</v>
      </c>
      <c r="BU23" s="45"/>
      <c r="BV23" s="10"/>
      <c r="BW23" s="13"/>
      <c r="BX23" s="16"/>
      <c r="BY23" s="19"/>
      <c r="BZ23" s="7"/>
      <c r="CA23" s="22"/>
      <c r="CB23" s="5">
        <f t="shared" si="13"/>
        <v>0</v>
      </c>
    </row>
    <row r="24" spans="1:80" s="4" customFormat="1" ht="15.75" x14ac:dyDescent="0.25">
      <c r="A24" s="2" t="s">
        <v>25</v>
      </c>
      <c r="B24" s="10">
        <v>11403</v>
      </c>
      <c r="C24" s="13">
        <v>17580</v>
      </c>
      <c r="D24" s="16">
        <v>5838</v>
      </c>
      <c r="E24" s="19">
        <v>18638</v>
      </c>
      <c r="F24" s="7">
        <v>752</v>
      </c>
      <c r="G24" s="22">
        <v>230</v>
      </c>
      <c r="H24" s="5">
        <f t="shared" si="0"/>
        <v>54441</v>
      </c>
      <c r="I24" s="45"/>
      <c r="J24" s="10">
        <v>8839</v>
      </c>
      <c r="K24" s="13">
        <v>15663</v>
      </c>
      <c r="L24" s="16">
        <v>5581</v>
      </c>
      <c r="M24" s="19">
        <v>15309</v>
      </c>
      <c r="N24" s="28">
        <v>633</v>
      </c>
      <c r="O24" s="27">
        <v>225</v>
      </c>
      <c r="P24" s="5">
        <f t="shared" si="1"/>
        <v>46250</v>
      </c>
      <c r="Q24" s="45"/>
      <c r="R24" s="10">
        <v>6689</v>
      </c>
      <c r="S24" s="13">
        <v>15095</v>
      </c>
      <c r="T24" s="16">
        <v>4778</v>
      </c>
      <c r="U24" s="19">
        <v>12689</v>
      </c>
      <c r="V24" s="7">
        <v>453</v>
      </c>
      <c r="W24" s="22">
        <v>191</v>
      </c>
      <c r="X24" s="5">
        <f t="shared" si="2"/>
        <v>39895</v>
      </c>
      <c r="Y24" s="45"/>
      <c r="Z24" s="10">
        <v>6876</v>
      </c>
      <c r="AA24" s="13">
        <v>13485</v>
      </c>
      <c r="AB24" s="16">
        <v>4572</v>
      </c>
      <c r="AC24" s="19">
        <v>12319</v>
      </c>
      <c r="AD24" s="7">
        <v>637</v>
      </c>
      <c r="AE24" s="22">
        <v>204</v>
      </c>
      <c r="AF24" s="5">
        <f t="shared" si="3"/>
        <v>38093</v>
      </c>
      <c r="AG24" s="45"/>
      <c r="AH24" s="10">
        <v>5386</v>
      </c>
      <c r="AI24" s="13">
        <v>11599</v>
      </c>
      <c r="AJ24" s="16">
        <v>4140</v>
      </c>
      <c r="AK24" s="19">
        <v>8390</v>
      </c>
      <c r="AL24" s="7">
        <v>490</v>
      </c>
      <c r="AM24" s="22">
        <v>187</v>
      </c>
      <c r="AN24" s="5">
        <f t="shared" si="4"/>
        <v>30192</v>
      </c>
      <c r="AO24" s="45"/>
      <c r="AP24" s="10">
        <v>1488</v>
      </c>
      <c r="AQ24" s="13">
        <v>5034</v>
      </c>
      <c r="AR24" s="16">
        <v>2118</v>
      </c>
      <c r="AS24" s="19">
        <v>3780</v>
      </c>
      <c r="AT24" s="7">
        <v>82</v>
      </c>
      <c r="AU24" s="22">
        <v>81</v>
      </c>
      <c r="AV24" s="5">
        <f t="shared" si="5"/>
        <v>12583</v>
      </c>
      <c r="AW24" s="45"/>
      <c r="AX24" s="10">
        <v>1192</v>
      </c>
      <c r="AY24" s="13">
        <v>4117</v>
      </c>
      <c r="AZ24" s="16">
        <v>1769</v>
      </c>
      <c r="BA24" s="19">
        <v>2501</v>
      </c>
      <c r="BB24" s="7">
        <v>82</v>
      </c>
      <c r="BC24" s="22">
        <v>69</v>
      </c>
      <c r="BD24" s="5">
        <f t="shared" si="10"/>
        <v>9730</v>
      </c>
      <c r="BE24" s="45"/>
      <c r="BF24" s="10">
        <v>1087</v>
      </c>
      <c r="BG24" s="13">
        <v>3957</v>
      </c>
      <c r="BH24" s="16">
        <v>1789</v>
      </c>
      <c r="BI24" s="19">
        <v>2130</v>
      </c>
      <c r="BJ24" s="7">
        <v>78</v>
      </c>
      <c r="BK24" s="22">
        <v>66</v>
      </c>
      <c r="BL24" s="5">
        <f t="shared" si="11"/>
        <v>9107</v>
      </c>
      <c r="BM24" s="45"/>
      <c r="BN24" s="10">
        <v>930</v>
      </c>
      <c r="BO24" s="13">
        <v>3481</v>
      </c>
      <c r="BP24" s="16">
        <v>1604</v>
      </c>
      <c r="BQ24" s="19">
        <v>1758</v>
      </c>
      <c r="BR24" s="7">
        <v>92</v>
      </c>
      <c r="BS24" s="22">
        <v>43</v>
      </c>
      <c r="BT24" s="5">
        <f t="shared" si="12"/>
        <v>7908</v>
      </c>
      <c r="BU24" s="45"/>
      <c r="BV24" s="10">
        <v>810</v>
      </c>
      <c r="BW24" s="13">
        <v>3481</v>
      </c>
      <c r="BX24" s="16">
        <v>1482</v>
      </c>
      <c r="BY24" s="19">
        <v>1602</v>
      </c>
      <c r="BZ24" s="7">
        <v>93</v>
      </c>
      <c r="CA24" s="22">
        <v>47</v>
      </c>
      <c r="CB24" s="5">
        <f t="shared" si="13"/>
        <v>7515</v>
      </c>
    </row>
    <row r="25" spans="1:80" s="4" customFormat="1" ht="15.75" x14ac:dyDescent="0.25">
      <c r="A25" s="2" t="s">
        <v>26</v>
      </c>
      <c r="B25" s="10">
        <v>2777</v>
      </c>
      <c r="C25" s="13">
        <v>3691</v>
      </c>
      <c r="D25" s="16">
        <v>108</v>
      </c>
      <c r="E25" s="19">
        <v>4823</v>
      </c>
      <c r="F25" s="7">
        <v>26</v>
      </c>
      <c r="G25" s="22">
        <v>48</v>
      </c>
      <c r="H25" s="5">
        <f t="shared" si="0"/>
        <v>11473</v>
      </c>
      <c r="I25" s="45"/>
      <c r="J25" s="10">
        <v>2251</v>
      </c>
      <c r="K25" s="13">
        <v>3282</v>
      </c>
      <c r="L25" s="30">
        <v>128</v>
      </c>
      <c r="M25" s="19">
        <v>3801</v>
      </c>
      <c r="N25" s="28">
        <v>33</v>
      </c>
      <c r="O25" s="27">
        <v>0</v>
      </c>
      <c r="P25" s="5">
        <f t="shared" si="1"/>
        <v>9495</v>
      </c>
      <c r="Q25" s="45"/>
      <c r="R25" s="10">
        <v>1779</v>
      </c>
      <c r="S25" s="13">
        <v>2693</v>
      </c>
      <c r="T25" s="16">
        <v>51</v>
      </c>
      <c r="U25" s="19">
        <v>2538</v>
      </c>
      <c r="V25" s="7">
        <v>11</v>
      </c>
      <c r="W25" s="22">
        <v>0</v>
      </c>
      <c r="X25" s="5">
        <f t="shared" si="2"/>
        <v>7072</v>
      </c>
      <c r="Y25" s="45"/>
      <c r="Z25" s="10">
        <v>1578</v>
      </c>
      <c r="AA25" s="13">
        <v>2489</v>
      </c>
      <c r="AB25" s="16">
        <v>28</v>
      </c>
      <c r="AC25" s="19">
        <v>2342</v>
      </c>
      <c r="AD25" s="7">
        <v>11</v>
      </c>
      <c r="AE25" s="22">
        <v>0</v>
      </c>
      <c r="AF25" s="5">
        <f t="shared" si="3"/>
        <v>6448</v>
      </c>
      <c r="AG25" s="45"/>
      <c r="AH25" s="10">
        <v>1017</v>
      </c>
      <c r="AI25" s="13">
        <v>2351</v>
      </c>
      <c r="AJ25" s="16">
        <v>50</v>
      </c>
      <c r="AK25" s="19">
        <v>1810</v>
      </c>
      <c r="AL25" s="7">
        <v>14</v>
      </c>
      <c r="AM25" s="22">
        <v>0</v>
      </c>
      <c r="AN25" s="5">
        <f t="shared" si="4"/>
        <v>5242</v>
      </c>
      <c r="AO25" s="45"/>
      <c r="AP25" s="10">
        <v>500</v>
      </c>
      <c r="AQ25" s="13">
        <v>1388</v>
      </c>
      <c r="AR25" s="16">
        <v>64</v>
      </c>
      <c r="AS25" s="19">
        <v>912</v>
      </c>
      <c r="AT25" s="7">
        <v>12</v>
      </c>
      <c r="AU25" s="22">
        <v>0</v>
      </c>
      <c r="AV25" s="5">
        <f t="shared" si="5"/>
        <v>2876</v>
      </c>
      <c r="AW25" s="45"/>
      <c r="AX25" s="10">
        <v>464</v>
      </c>
      <c r="AY25" s="13">
        <v>1020</v>
      </c>
      <c r="AZ25" s="16">
        <v>0</v>
      </c>
      <c r="BA25" s="19">
        <v>922</v>
      </c>
      <c r="BB25" s="7">
        <v>14</v>
      </c>
      <c r="BC25" s="22">
        <v>0</v>
      </c>
      <c r="BD25" s="5">
        <f t="shared" si="10"/>
        <v>2420</v>
      </c>
      <c r="BE25" s="45"/>
      <c r="BF25" s="10">
        <v>380</v>
      </c>
      <c r="BG25" s="13">
        <v>876</v>
      </c>
      <c r="BH25" s="16">
        <v>0</v>
      </c>
      <c r="BI25" s="19">
        <v>803</v>
      </c>
      <c r="BJ25" s="7">
        <v>14</v>
      </c>
      <c r="BK25" s="22">
        <v>0</v>
      </c>
      <c r="BL25" s="5">
        <f t="shared" si="11"/>
        <v>2073</v>
      </c>
      <c r="BM25" s="45"/>
      <c r="BN25" s="10">
        <v>355</v>
      </c>
      <c r="BO25" s="13">
        <v>806</v>
      </c>
      <c r="BP25" s="16">
        <v>0</v>
      </c>
      <c r="BQ25" s="19">
        <v>458</v>
      </c>
      <c r="BR25" s="7">
        <v>0</v>
      </c>
      <c r="BS25" s="22">
        <v>0</v>
      </c>
      <c r="BT25" s="5">
        <f t="shared" si="12"/>
        <v>1619</v>
      </c>
      <c r="BU25" s="45"/>
      <c r="BV25" s="10">
        <v>297</v>
      </c>
      <c r="BW25" s="13">
        <v>730</v>
      </c>
      <c r="BX25" s="16">
        <v>30</v>
      </c>
      <c r="BY25" s="19">
        <v>546</v>
      </c>
      <c r="BZ25" s="7">
        <v>0</v>
      </c>
      <c r="CA25" s="22">
        <v>0</v>
      </c>
      <c r="CB25" s="5">
        <f t="shared" si="13"/>
        <v>1603</v>
      </c>
    </row>
    <row r="26" spans="1:80" s="4" customFormat="1" ht="15.75" x14ac:dyDescent="0.25">
      <c r="A26" s="2" t="s">
        <v>27</v>
      </c>
      <c r="B26" s="10">
        <v>1229</v>
      </c>
      <c r="C26" s="13">
        <v>493</v>
      </c>
      <c r="D26" s="16">
        <v>0</v>
      </c>
      <c r="E26" s="19">
        <v>2119</v>
      </c>
      <c r="F26" s="7">
        <v>5</v>
      </c>
      <c r="G26" s="22">
        <v>0</v>
      </c>
      <c r="H26" s="5">
        <f t="shared" si="0"/>
        <v>3846</v>
      </c>
      <c r="I26" s="45"/>
      <c r="J26" s="32">
        <v>0</v>
      </c>
      <c r="K26" s="31">
        <v>0</v>
      </c>
      <c r="L26" s="30">
        <v>0</v>
      </c>
      <c r="M26" s="29">
        <v>218</v>
      </c>
      <c r="N26" s="28">
        <v>0</v>
      </c>
      <c r="O26" s="27">
        <v>0</v>
      </c>
      <c r="P26" s="5">
        <f t="shared" si="1"/>
        <v>218</v>
      </c>
      <c r="Q26" s="45"/>
      <c r="R26" s="10">
        <v>0</v>
      </c>
      <c r="S26" s="13">
        <v>0</v>
      </c>
      <c r="T26" s="16">
        <v>0</v>
      </c>
      <c r="U26" s="19">
        <v>0</v>
      </c>
      <c r="V26" s="7">
        <v>0</v>
      </c>
      <c r="W26" s="22">
        <v>0</v>
      </c>
      <c r="X26" s="5">
        <f t="shared" si="2"/>
        <v>0</v>
      </c>
      <c r="Y26" s="45"/>
      <c r="Z26" s="10"/>
      <c r="AA26" s="13"/>
      <c r="AB26" s="16"/>
      <c r="AC26" s="19"/>
      <c r="AD26" s="7"/>
      <c r="AE26" s="22"/>
      <c r="AF26" s="5">
        <f t="shared" si="3"/>
        <v>0</v>
      </c>
      <c r="AG26" s="45"/>
      <c r="AH26" s="10"/>
      <c r="AI26" s="13"/>
      <c r="AJ26" s="16"/>
      <c r="AK26" s="19"/>
      <c r="AL26" s="7"/>
      <c r="AM26" s="22"/>
      <c r="AN26" s="5">
        <f t="shared" si="4"/>
        <v>0</v>
      </c>
      <c r="AO26" s="45"/>
      <c r="AP26" s="10"/>
      <c r="AQ26" s="13"/>
      <c r="AR26" s="16"/>
      <c r="AS26" s="19"/>
      <c r="AT26" s="7"/>
      <c r="AU26" s="22"/>
      <c r="AV26" s="5">
        <f t="shared" si="5"/>
        <v>0</v>
      </c>
      <c r="AW26" s="45"/>
      <c r="AX26" s="10"/>
      <c r="AY26" s="13"/>
      <c r="AZ26" s="16"/>
      <c r="BA26" s="19"/>
      <c r="BB26" s="7"/>
      <c r="BC26" s="22"/>
      <c r="BD26" s="5">
        <f t="shared" si="10"/>
        <v>0</v>
      </c>
      <c r="BE26" s="45"/>
      <c r="BF26" s="10"/>
      <c r="BG26" s="13"/>
      <c r="BH26" s="16"/>
      <c r="BI26" s="19"/>
      <c r="BJ26" s="7"/>
      <c r="BK26" s="22"/>
      <c r="BL26" s="5">
        <f t="shared" ref="BL26:BL28" si="14">SUM(BF26:BK26)</f>
        <v>0</v>
      </c>
      <c r="BM26" s="45"/>
      <c r="BN26" s="10"/>
      <c r="BO26" s="13"/>
      <c r="BP26" s="16"/>
      <c r="BQ26" s="19"/>
      <c r="BR26" s="7"/>
      <c r="BS26" s="22"/>
      <c r="BT26" s="5">
        <f t="shared" si="12"/>
        <v>0</v>
      </c>
      <c r="BU26" s="45"/>
      <c r="BV26" s="10"/>
      <c r="BW26" s="13"/>
      <c r="BX26" s="16"/>
      <c r="BY26" s="19"/>
      <c r="BZ26" s="7"/>
      <c r="CA26" s="22"/>
      <c r="CB26" s="5">
        <f t="shared" si="13"/>
        <v>0</v>
      </c>
    </row>
    <row r="27" spans="1:80" s="4" customFormat="1" ht="15.75" x14ac:dyDescent="0.25">
      <c r="A27" s="2" t="s">
        <v>17</v>
      </c>
      <c r="B27" s="10">
        <v>2465</v>
      </c>
      <c r="C27" s="13">
        <v>1043</v>
      </c>
      <c r="D27" s="16">
        <v>1565</v>
      </c>
      <c r="E27" s="19">
        <v>2148</v>
      </c>
      <c r="F27" s="7">
        <v>1277</v>
      </c>
      <c r="G27" s="22">
        <v>1817</v>
      </c>
      <c r="H27" s="5">
        <f t="shared" si="0"/>
        <v>10315</v>
      </c>
      <c r="I27" s="45"/>
      <c r="J27" s="10">
        <v>2041</v>
      </c>
      <c r="K27" s="31">
        <v>829</v>
      </c>
      <c r="L27" s="16">
        <v>1259</v>
      </c>
      <c r="M27" s="19">
        <v>1742</v>
      </c>
      <c r="N27" s="7">
        <v>1192</v>
      </c>
      <c r="O27" s="22">
        <v>1620</v>
      </c>
      <c r="P27" s="5">
        <f t="shared" si="1"/>
        <v>8683</v>
      </c>
      <c r="Q27" s="45"/>
      <c r="R27" s="10">
        <v>1157</v>
      </c>
      <c r="S27" s="13">
        <v>271</v>
      </c>
      <c r="T27" s="16">
        <v>783</v>
      </c>
      <c r="U27" s="19">
        <v>1309</v>
      </c>
      <c r="V27" s="7">
        <v>483</v>
      </c>
      <c r="W27" s="22">
        <v>684</v>
      </c>
      <c r="X27" s="5">
        <f t="shared" si="2"/>
        <v>4687</v>
      </c>
      <c r="Y27" s="45"/>
      <c r="Z27" s="10">
        <v>1114</v>
      </c>
      <c r="AA27" s="13">
        <v>179</v>
      </c>
      <c r="AB27" s="16">
        <v>529</v>
      </c>
      <c r="AC27" s="19">
        <v>991</v>
      </c>
      <c r="AD27" s="7">
        <v>384</v>
      </c>
      <c r="AE27" s="22">
        <v>586</v>
      </c>
      <c r="AF27" s="5">
        <f t="shared" si="3"/>
        <v>3783</v>
      </c>
      <c r="AG27" s="45"/>
      <c r="AH27" s="10">
        <v>922</v>
      </c>
      <c r="AI27" s="13">
        <v>168</v>
      </c>
      <c r="AJ27" s="16">
        <v>498</v>
      </c>
      <c r="AK27" s="19">
        <v>811</v>
      </c>
      <c r="AL27" s="7">
        <v>383</v>
      </c>
      <c r="AM27" s="22">
        <v>449</v>
      </c>
      <c r="AN27" s="5">
        <f t="shared" si="4"/>
        <v>3231</v>
      </c>
      <c r="AO27" s="45"/>
      <c r="AP27" s="10">
        <v>635</v>
      </c>
      <c r="AQ27" s="13">
        <v>131</v>
      </c>
      <c r="AR27" s="16">
        <v>442</v>
      </c>
      <c r="AS27" s="19">
        <v>630</v>
      </c>
      <c r="AT27" s="7">
        <v>263</v>
      </c>
      <c r="AU27" s="22">
        <v>314</v>
      </c>
      <c r="AV27" s="5">
        <f t="shared" si="5"/>
        <v>2415</v>
      </c>
      <c r="AW27" s="45"/>
      <c r="AX27" s="10">
        <v>566</v>
      </c>
      <c r="AY27" s="13">
        <v>102</v>
      </c>
      <c r="AZ27" s="16">
        <v>364</v>
      </c>
      <c r="BA27" s="19">
        <v>447</v>
      </c>
      <c r="BB27" s="7">
        <v>189</v>
      </c>
      <c r="BC27" s="22">
        <v>211</v>
      </c>
      <c r="BD27" s="5">
        <f t="shared" si="10"/>
        <v>1879</v>
      </c>
      <c r="BE27" s="45"/>
      <c r="BF27" s="10">
        <v>361</v>
      </c>
      <c r="BG27" s="13">
        <v>86</v>
      </c>
      <c r="BH27" s="16">
        <v>336</v>
      </c>
      <c r="BI27" s="19">
        <v>414</v>
      </c>
      <c r="BJ27" s="7">
        <v>161</v>
      </c>
      <c r="BK27" s="22">
        <v>164</v>
      </c>
      <c r="BL27" s="5">
        <f t="shared" si="14"/>
        <v>1522</v>
      </c>
      <c r="BM27" s="45"/>
      <c r="BN27" s="10">
        <v>323</v>
      </c>
      <c r="BO27" s="13">
        <v>76</v>
      </c>
      <c r="BP27" s="16">
        <v>239</v>
      </c>
      <c r="BQ27" s="19">
        <v>395</v>
      </c>
      <c r="BR27" s="7">
        <v>150</v>
      </c>
      <c r="BS27" s="22">
        <v>127</v>
      </c>
      <c r="BT27" s="5">
        <f t="shared" si="12"/>
        <v>1310</v>
      </c>
      <c r="BU27" s="45"/>
      <c r="BV27" s="10">
        <f>79+193</f>
        <v>272</v>
      </c>
      <c r="BW27" s="13">
        <f>3+71</f>
        <v>74</v>
      </c>
      <c r="BX27" s="16">
        <f>2+179</f>
        <v>181</v>
      </c>
      <c r="BY27" s="19">
        <f>89+202</f>
        <v>291</v>
      </c>
      <c r="BZ27" s="7">
        <f>1+57</f>
        <v>58</v>
      </c>
      <c r="CA27" s="22">
        <f>3+93</f>
        <v>96</v>
      </c>
      <c r="CB27" s="5">
        <f t="shared" si="13"/>
        <v>972</v>
      </c>
    </row>
    <row r="28" spans="1:80" s="4" customFormat="1" ht="15.75" x14ac:dyDescent="0.25">
      <c r="A28" s="2" t="s">
        <v>18</v>
      </c>
      <c r="B28" s="10">
        <v>0</v>
      </c>
      <c r="C28" s="13">
        <v>1865</v>
      </c>
      <c r="D28" s="16">
        <v>259</v>
      </c>
      <c r="E28" s="19">
        <v>0</v>
      </c>
      <c r="F28" s="7">
        <v>0</v>
      </c>
      <c r="G28" s="22">
        <v>0</v>
      </c>
      <c r="H28" s="5">
        <f t="shared" si="0"/>
        <v>2124</v>
      </c>
      <c r="I28" s="45"/>
      <c r="J28" s="32">
        <v>0</v>
      </c>
      <c r="K28" s="13">
        <v>1474</v>
      </c>
      <c r="L28" s="30">
        <v>204</v>
      </c>
      <c r="M28" s="29">
        <v>0</v>
      </c>
      <c r="N28" s="28">
        <v>0</v>
      </c>
      <c r="O28" s="27">
        <v>0</v>
      </c>
      <c r="P28" s="5">
        <f t="shared" si="1"/>
        <v>1678</v>
      </c>
      <c r="Q28" s="45"/>
      <c r="R28" s="10">
        <v>0</v>
      </c>
      <c r="S28" s="13">
        <v>922</v>
      </c>
      <c r="T28" s="16">
        <v>164</v>
      </c>
      <c r="U28" s="19">
        <v>0</v>
      </c>
      <c r="V28" s="7">
        <v>0</v>
      </c>
      <c r="W28" s="22">
        <v>0</v>
      </c>
      <c r="X28" s="5">
        <f t="shared" si="2"/>
        <v>1086</v>
      </c>
      <c r="Y28" s="45"/>
      <c r="Z28" s="10">
        <v>0</v>
      </c>
      <c r="AA28" s="13">
        <v>767</v>
      </c>
      <c r="AB28" s="16">
        <v>47</v>
      </c>
      <c r="AC28" s="19">
        <v>0</v>
      </c>
      <c r="AD28" s="7">
        <v>0</v>
      </c>
      <c r="AE28" s="22">
        <v>0</v>
      </c>
      <c r="AF28" s="5">
        <f t="shared" si="3"/>
        <v>814</v>
      </c>
      <c r="AG28" s="45"/>
      <c r="AH28" s="10">
        <v>0</v>
      </c>
      <c r="AI28" s="13">
        <v>583</v>
      </c>
      <c r="AJ28" s="16">
        <v>47</v>
      </c>
      <c r="AK28" s="19">
        <v>0</v>
      </c>
      <c r="AL28" s="7">
        <v>0</v>
      </c>
      <c r="AM28" s="22">
        <v>0</v>
      </c>
      <c r="AN28" s="5">
        <f t="shared" si="4"/>
        <v>630</v>
      </c>
      <c r="AO28" s="45"/>
      <c r="AP28" s="10">
        <v>0</v>
      </c>
      <c r="AQ28" s="13">
        <v>496</v>
      </c>
      <c r="AR28" s="16">
        <v>52</v>
      </c>
      <c r="AS28" s="19">
        <v>0</v>
      </c>
      <c r="AT28" s="7">
        <v>0</v>
      </c>
      <c r="AU28" s="22">
        <v>0</v>
      </c>
      <c r="AV28" s="5">
        <f t="shared" si="5"/>
        <v>548</v>
      </c>
      <c r="AW28" s="45"/>
      <c r="AX28" s="10">
        <v>0</v>
      </c>
      <c r="AY28" s="13">
        <v>278</v>
      </c>
      <c r="AZ28" s="16">
        <v>49</v>
      </c>
      <c r="BA28" s="19">
        <v>0</v>
      </c>
      <c r="BB28" s="7">
        <v>0</v>
      </c>
      <c r="BC28" s="22">
        <v>0</v>
      </c>
      <c r="BD28" s="5">
        <f t="shared" si="10"/>
        <v>327</v>
      </c>
      <c r="BE28" s="45"/>
      <c r="BF28" s="10">
        <v>0</v>
      </c>
      <c r="BG28" s="13">
        <v>198</v>
      </c>
      <c r="BH28" s="16">
        <v>46</v>
      </c>
      <c r="BI28" s="19">
        <v>0</v>
      </c>
      <c r="BJ28" s="7">
        <v>0</v>
      </c>
      <c r="BK28" s="22">
        <v>0</v>
      </c>
      <c r="BL28" s="5">
        <f t="shared" si="14"/>
        <v>244</v>
      </c>
      <c r="BM28" s="45"/>
      <c r="BN28" s="10">
        <v>0</v>
      </c>
      <c r="BO28" s="13">
        <v>219</v>
      </c>
      <c r="BP28" s="16">
        <v>53</v>
      </c>
      <c r="BQ28" s="19">
        <v>0</v>
      </c>
      <c r="BR28" s="7">
        <v>0</v>
      </c>
      <c r="BS28" s="22">
        <v>0</v>
      </c>
      <c r="BT28" s="47">
        <f t="shared" si="12"/>
        <v>272</v>
      </c>
      <c r="BU28" s="45"/>
      <c r="BV28" s="10">
        <v>0</v>
      </c>
      <c r="BW28" s="13">
        <v>155</v>
      </c>
      <c r="BX28" s="16">
        <v>42</v>
      </c>
      <c r="BY28" s="19">
        <v>0</v>
      </c>
      <c r="BZ28" s="7">
        <v>0</v>
      </c>
      <c r="CA28" s="22">
        <v>0</v>
      </c>
      <c r="CB28" s="47">
        <f t="shared" si="13"/>
        <v>197</v>
      </c>
    </row>
    <row r="29" spans="1:80" s="3" customFormat="1" ht="15.75" x14ac:dyDescent="0.25">
      <c r="A29" s="1" t="s">
        <v>19</v>
      </c>
      <c r="B29" s="11">
        <f t="shared" ref="B29:H29" si="15">SUM(B3:B28)</f>
        <v>25466</v>
      </c>
      <c r="C29" s="14">
        <f t="shared" si="15"/>
        <v>51322</v>
      </c>
      <c r="D29" s="17">
        <f t="shared" si="15"/>
        <v>15979</v>
      </c>
      <c r="E29" s="20">
        <f t="shared" si="15"/>
        <v>46655</v>
      </c>
      <c r="F29" s="8">
        <f t="shared" si="15"/>
        <v>38536</v>
      </c>
      <c r="G29" s="23">
        <f t="shared" si="15"/>
        <v>16080</v>
      </c>
      <c r="H29" s="25">
        <f t="shared" si="15"/>
        <v>194038</v>
      </c>
      <c r="I29" s="46"/>
      <c r="J29" s="11">
        <f t="shared" ref="J29:P29" si="16">SUM(J3:J28)</f>
        <v>18900</v>
      </c>
      <c r="K29" s="14">
        <f t="shared" si="16"/>
        <v>43729</v>
      </c>
      <c r="L29" s="17">
        <f t="shared" si="16"/>
        <v>14594</v>
      </c>
      <c r="M29" s="20">
        <f t="shared" si="16"/>
        <v>35307</v>
      </c>
      <c r="N29" s="8">
        <f t="shared" si="16"/>
        <v>35925</v>
      </c>
      <c r="O29" s="23">
        <f t="shared" si="16"/>
        <v>11091</v>
      </c>
      <c r="P29" s="25">
        <f t="shared" si="16"/>
        <v>159546</v>
      </c>
      <c r="Q29" s="46"/>
      <c r="R29" s="11">
        <f t="shared" ref="R29:X29" si="17">SUM(R3:R28)</f>
        <v>14090</v>
      </c>
      <c r="S29" s="14">
        <f t="shared" si="17"/>
        <v>38596</v>
      </c>
      <c r="T29" s="17">
        <f t="shared" si="17"/>
        <v>12497</v>
      </c>
      <c r="U29" s="20">
        <f t="shared" si="17"/>
        <v>27998</v>
      </c>
      <c r="V29" s="8">
        <f t="shared" si="17"/>
        <v>31748</v>
      </c>
      <c r="W29" s="23">
        <f t="shared" si="17"/>
        <v>7774</v>
      </c>
      <c r="X29" s="26">
        <f t="shared" si="17"/>
        <v>132703</v>
      </c>
      <c r="Y29" s="46"/>
      <c r="Z29" s="11">
        <f t="shared" ref="Z29:AF29" si="18">SUM(Z3:Z28)</f>
        <v>13332</v>
      </c>
      <c r="AA29" s="14">
        <f t="shared" si="18"/>
        <v>32893</v>
      </c>
      <c r="AB29" s="17">
        <f t="shared" si="18"/>
        <v>11014</v>
      </c>
      <c r="AC29" s="20">
        <f t="shared" si="18"/>
        <v>25902</v>
      </c>
      <c r="AD29" s="8">
        <f t="shared" si="18"/>
        <v>27002</v>
      </c>
      <c r="AE29" s="23">
        <f t="shared" si="18"/>
        <v>6533</v>
      </c>
      <c r="AF29" s="26">
        <f t="shared" si="18"/>
        <v>116676</v>
      </c>
      <c r="AG29" s="46"/>
      <c r="AH29" s="11">
        <f>SUM(AH3:AH28)</f>
        <v>10366</v>
      </c>
      <c r="AI29" s="14">
        <f t="shared" ref="AI29:AN29" si="19">SUM(AI3:AI28)</f>
        <v>28974</v>
      </c>
      <c r="AJ29" s="17">
        <f t="shared" si="19"/>
        <v>10046</v>
      </c>
      <c r="AK29" s="20">
        <f t="shared" si="19"/>
        <v>18825</v>
      </c>
      <c r="AL29" s="8">
        <f t="shared" si="19"/>
        <v>22881</v>
      </c>
      <c r="AM29" s="23">
        <f t="shared" si="19"/>
        <v>5463</v>
      </c>
      <c r="AN29" s="26">
        <f t="shared" si="19"/>
        <v>96555</v>
      </c>
      <c r="AO29" s="46"/>
      <c r="AP29" s="11">
        <f t="shared" ref="AP29:AV29" si="20">SUM(AP3:AP28)</f>
        <v>4998</v>
      </c>
      <c r="AQ29" s="14">
        <f t="shared" si="20"/>
        <v>19441</v>
      </c>
      <c r="AR29" s="17">
        <f t="shared" si="20"/>
        <v>7175</v>
      </c>
      <c r="AS29" s="20">
        <f t="shared" si="20"/>
        <v>11046</v>
      </c>
      <c r="AT29" s="8">
        <f t="shared" si="20"/>
        <v>19090</v>
      </c>
      <c r="AU29" s="23">
        <f t="shared" si="20"/>
        <v>4485</v>
      </c>
      <c r="AV29" s="26">
        <f t="shared" si="20"/>
        <v>66235</v>
      </c>
      <c r="AW29" s="46"/>
      <c r="AX29" s="11">
        <f t="shared" ref="AX29:BD29" si="21">SUM(AX3:AX28)</f>
        <v>4171</v>
      </c>
      <c r="AY29" s="14">
        <f t="shared" si="21"/>
        <v>15759</v>
      </c>
      <c r="AZ29" s="17">
        <f t="shared" si="21"/>
        <v>5989</v>
      </c>
      <c r="BA29" s="20">
        <f t="shared" si="21"/>
        <v>8526</v>
      </c>
      <c r="BB29" s="8">
        <f t="shared" si="21"/>
        <v>16662</v>
      </c>
      <c r="BC29" s="23">
        <f t="shared" si="21"/>
        <v>3857</v>
      </c>
      <c r="BD29" s="26">
        <f t="shared" si="21"/>
        <v>54964</v>
      </c>
      <c r="BE29" s="46"/>
      <c r="BF29" s="11">
        <f t="shared" ref="BF29:BL29" si="22">SUM(BF3:BF28)</f>
        <v>3667</v>
      </c>
      <c r="BG29" s="14">
        <f t="shared" si="22"/>
        <v>14110</v>
      </c>
      <c r="BH29" s="17">
        <f t="shared" si="22"/>
        <v>5529</v>
      </c>
      <c r="BI29" s="20">
        <f t="shared" si="22"/>
        <v>7164</v>
      </c>
      <c r="BJ29" s="8">
        <f t="shared" si="22"/>
        <v>13700</v>
      </c>
      <c r="BK29" s="23">
        <f t="shared" si="22"/>
        <v>3450</v>
      </c>
      <c r="BL29" s="26">
        <f t="shared" si="22"/>
        <v>47620</v>
      </c>
      <c r="BM29" s="46"/>
      <c r="BN29" s="11">
        <f t="shared" ref="BN29:BT29" si="23">SUM(BN3:BN28)</f>
        <v>3155</v>
      </c>
      <c r="BO29" s="14">
        <f t="shared" si="23"/>
        <v>12393</v>
      </c>
      <c r="BP29" s="17">
        <f t="shared" si="23"/>
        <v>4516</v>
      </c>
      <c r="BQ29" s="20">
        <f t="shared" si="23"/>
        <v>5595</v>
      </c>
      <c r="BR29" s="8">
        <f t="shared" si="23"/>
        <v>11818</v>
      </c>
      <c r="BS29" s="23">
        <f t="shared" si="23"/>
        <v>2659</v>
      </c>
      <c r="BT29" s="26">
        <f t="shared" si="23"/>
        <v>40136</v>
      </c>
      <c r="BU29" s="46"/>
      <c r="BV29" s="11">
        <f t="shared" ref="BV29:CB29" si="24">SUM(BV3:BV28)</f>
        <v>2751</v>
      </c>
      <c r="BW29" s="14">
        <f t="shared" si="24"/>
        <v>10974</v>
      </c>
      <c r="BX29" s="17">
        <f t="shared" si="24"/>
        <v>3936</v>
      </c>
      <c r="BY29" s="20">
        <f t="shared" si="24"/>
        <v>4667</v>
      </c>
      <c r="BZ29" s="8">
        <f t="shared" si="24"/>
        <v>10776</v>
      </c>
      <c r="CA29" s="23">
        <f t="shared" si="24"/>
        <v>1714</v>
      </c>
      <c r="CB29" s="26">
        <f t="shared" si="24"/>
        <v>34818</v>
      </c>
    </row>
    <row r="30" spans="1:80" ht="15.75" x14ac:dyDescent="0.25">
      <c r="BV30" s="4"/>
    </row>
    <row r="31" spans="1:80" ht="15.75" x14ac:dyDescent="0.25">
      <c r="BV31" s="4"/>
    </row>
    <row r="32" spans="1:80" ht="15.75" x14ac:dyDescent="0.25">
      <c r="BV32" s="4"/>
    </row>
    <row r="33" spans="74:74" ht="15.75" x14ac:dyDescent="0.25">
      <c r="BV33" s="4"/>
    </row>
    <row r="34" spans="74:74" ht="15.75" x14ac:dyDescent="0.25">
      <c r="BV34" s="4"/>
    </row>
    <row r="35" spans="74:74" ht="15.75" x14ac:dyDescent="0.25">
      <c r="BV35" s="4"/>
    </row>
    <row r="36" spans="74:74" ht="15.75" x14ac:dyDescent="0.25">
      <c r="BV36" s="4"/>
    </row>
    <row r="37" spans="74:74" ht="15.75" x14ac:dyDescent="0.25">
      <c r="BV37" s="4"/>
    </row>
    <row r="38" spans="74:74" ht="15.75" x14ac:dyDescent="0.25">
      <c r="BV38" s="4"/>
    </row>
    <row r="39" spans="74:74" ht="15.75" x14ac:dyDescent="0.25">
      <c r="BV39" s="4"/>
    </row>
    <row r="40" spans="74:74" ht="15.75" x14ac:dyDescent="0.25">
      <c r="BV40" s="4"/>
    </row>
    <row r="41" spans="74:74" ht="15.75" x14ac:dyDescent="0.25">
      <c r="BV41" s="4"/>
    </row>
    <row r="42" spans="74:74" ht="15.75" x14ac:dyDescent="0.25">
      <c r="BV42" s="4"/>
    </row>
    <row r="43" spans="74:74" ht="15.75" x14ac:dyDescent="0.25">
      <c r="BV43" s="4"/>
    </row>
  </sheetData>
  <mergeCells count="10">
    <mergeCell ref="BV1:CB1"/>
    <mergeCell ref="BN1:BT1"/>
    <mergeCell ref="B1:H1"/>
    <mergeCell ref="J1:P1"/>
    <mergeCell ref="R1:X1"/>
    <mergeCell ref="BF1:BL1"/>
    <mergeCell ref="AX1:BD1"/>
    <mergeCell ref="AP1:AV1"/>
    <mergeCell ref="AH1:AN1"/>
    <mergeCell ref="Z1:A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orkUnits xmlns="fb82bcdf-ea63-4554-99e3-e15ccd87b479">13</workUnits>
  </documentManagement>
</p:properties>
</file>

<file path=customXml/itemProps1.xml><?xml version="1.0" encoding="utf-8"?>
<ds:datastoreItem xmlns:ds="http://schemas.openxmlformats.org/officeDocument/2006/customXml" ds:itemID="{989AE1B6-49E6-4547-8071-6E6526948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35A020-79E8-4C5C-AB9A-FC1438FCC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f2cb44-b37d-4693-a5c3-140ab663d372"/>
    <ds:schemaRef ds:uri="fb82bcdf-ea63-4554-99e3-e15ccd87b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F4C497-8F77-429E-A0DE-13BC785099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279C947-59E1-43D4-8041-D9AB7A643F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b82bcdf-ea63-4554-99e3-e15ccd87b4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 IND</vt:lpstr>
      <vt:lpstr>TR SG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Hafenbredl, Elena L - OCI</dc:creator>
  <cp:lastModifiedBy>Melton, Jami L - OCI</cp:lastModifiedBy>
  <dcterms:created xsi:type="dcterms:W3CDTF">2017-07-27T15:41:49Z</dcterms:created>
  <dcterms:modified xsi:type="dcterms:W3CDTF">2024-02-23T15:25:26Z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